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227" documentId="8_{332858B8-C404-4E8D-98CC-892A4ACFD5ED}" xr6:coauthVersionLast="47" xr6:coauthVersionMax="47" xr10:uidLastSave="{268C4E6A-557A-6544-AF9B-879327E8A08C}"/>
  <bookViews>
    <workbookView xWindow="0" yWindow="500" windowWidth="23260" windowHeight="14020" xr2:uid="{00000000-000D-0000-FFFF-FFFF00000000}"/>
  </bookViews>
  <sheets>
    <sheet name="Sheet1" sheetId="3" r:id="rId1"/>
    <sheet name="附属書1付図1 A値" sheetId="4" state="hidden" r:id="rId2"/>
    <sheet name="附属書1付図2 B値" sheetId="2" state="hidden" r:id="rId3"/>
  </sheets>
  <externalReferences>
    <externalReference r:id="rId4"/>
  </externalReferences>
  <definedNames>
    <definedName name="_xlnm.Print_Area" localSheetId="0">Sheet1!$A$1:$AI$66</definedName>
    <definedName name="材質">'[1]外圧Ａ(1)'!$BA$5:$BA$21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2" i="3" l="1"/>
  <c r="AE44" i="3" s="1"/>
  <c r="AE46" i="3" s="1"/>
  <c r="N4" i="2" s="1"/>
  <c r="AA42" i="3"/>
  <c r="AA44" i="3" s="1"/>
  <c r="AA46" i="3" s="1"/>
  <c r="M4" i="2" s="1"/>
  <c r="W42" i="3"/>
  <c r="W44" i="3" s="1"/>
  <c r="W46" i="3" s="1"/>
  <c r="L3" i="2" s="1"/>
  <c r="S42" i="3"/>
  <c r="L4" i="2" l="1"/>
  <c r="M3" i="2"/>
  <c r="N3" i="2"/>
  <c r="AE30" i="3"/>
  <c r="AA30" i="3"/>
  <c r="W30" i="3"/>
  <c r="S30" i="3"/>
  <c r="AE21" i="3"/>
  <c r="AA21" i="3"/>
  <c r="W21" i="3"/>
  <c r="S21" i="3"/>
  <c r="AA37" i="3" l="1"/>
  <c r="AA34" i="3" s="1"/>
  <c r="W37" i="3"/>
  <c r="W34" i="3" s="1"/>
  <c r="AE37" i="3"/>
  <c r="AE34" i="3" s="1"/>
  <c r="S37" i="3"/>
  <c r="S44" i="3" l="1"/>
  <c r="S46" i="3" s="1"/>
  <c r="K5" i="2" s="1"/>
  <c r="AA58" i="3"/>
  <c r="AA60" i="3" s="1"/>
  <c r="M7" i="2"/>
  <c r="M5" i="2"/>
  <c r="M6" i="2"/>
  <c r="L7" i="2"/>
  <c r="L5" i="2"/>
  <c r="L6" i="2"/>
  <c r="S34" i="3"/>
  <c r="W58" i="3"/>
  <c r="W60" i="3" s="1"/>
  <c r="AE56" i="3"/>
  <c r="AA56" i="3"/>
  <c r="W56" i="3"/>
  <c r="S56" i="3"/>
  <c r="K3" i="2" l="1"/>
  <c r="S58" i="3" s="1"/>
  <c r="S60" i="3" s="1"/>
  <c r="S63" i="3" s="1"/>
  <c r="K6" i="2"/>
  <c r="K7" i="2"/>
  <c r="K4" i="2"/>
  <c r="N7" i="2"/>
  <c r="N6" i="2"/>
  <c r="N5" i="2"/>
  <c r="AE58" i="3"/>
  <c r="AE60" i="3" s="1"/>
  <c r="AA63" i="3"/>
  <c r="W63" i="3"/>
  <c r="AE63" i="3" l="1"/>
</calcChain>
</file>

<file path=xl/sharedStrings.xml><?xml version="1.0" encoding="utf-8"?>
<sst xmlns="http://schemas.openxmlformats.org/spreadsheetml/2006/main" count="569" uniqueCount="120">
  <si>
    <t>附属書1付図1　外圧または圧縮荷重を受ける円筒胴の形状曲線（全ての材料）</t>
    <rPh sb="0" eb="3">
      <t>フゾクショ</t>
    </rPh>
    <rPh sb="4" eb="6">
      <t>フズ</t>
    </rPh>
    <rPh sb="8" eb="10">
      <t>ガイアツ</t>
    </rPh>
    <rPh sb="13" eb="15">
      <t>アッシュク</t>
    </rPh>
    <rPh sb="15" eb="17">
      <t>カジュウ</t>
    </rPh>
    <rPh sb="18" eb="19">
      <t>ウ</t>
    </rPh>
    <rPh sb="21" eb="23">
      <t>エントウ</t>
    </rPh>
    <rPh sb="23" eb="24">
      <t>ドウ</t>
    </rPh>
    <rPh sb="25" eb="27">
      <t>ケイジョウ</t>
    </rPh>
    <rPh sb="27" eb="29">
      <t>キョクセン</t>
    </rPh>
    <rPh sb="30" eb="31">
      <t>スベ</t>
    </rPh>
    <rPh sb="33" eb="35">
      <t>ザイリョウ</t>
    </rPh>
    <phoneticPr fontId="1"/>
  </si>
  <si>
    <t>L/Do</t>
    <phoneticPr fontId="1"/>
  </si>
  <si>
    <t>Do/t</t>
    <phoneticPr fontId="1"/>
  </si>
  <si>
    <t>A値</t>
    <rPh sb="1" eb="2">
      <t>アタイ</t>
    </rPh>
    <phoneticPr fontId="1"/>
  </si>
  <si>
    <t>設計温度(℃)</t>
    <rPh sb="0" eb="2">
      <t>セッケイ</t>
    </rPh>
    <rPh sb="2" eb="4">
      <t>オンド</t>
    </rPh>
    <phoneticPr fontId="1"/>
  </si>
  <si>
    <t>A値</t>
    <phoneticPr fontId="1"/>
  </si>
  <si>
    <t>SUS316L</t>
    <phoneticPr fontId="1"/>
  </si>
  <si>
    <t>SUS304L</t>
    <phoneticPr fontId="1"/>
  </si>
  <si>
    <t>SUS304</t>
    <phoneticPr fontId="1"/>
  </si>
  <si>
    <t>SUS309、310、316、321、347、329Ｊ1、430</t>
    <phoneticPr fontId="1"/>
  </si>
  <si>
    <t>炭素及び低合金鋼（規格最少降伏点 165Ｎ/mm2以上、205Ｎ/mm2未満</t>
    <rPh sb="2" eb="3">
      <t>オヨ</t>
    </rPh>
    <rPh sb="9" eb="11">
      <t>キカク</t>
    </rPh>
    <rPh sb="11" eb="13">
      <t>サイショウ</t>
    </rPh>
    <rPh sb="13" eb="15">
      <t>コウフク</t>
    </rPh>
    <rPh sb="15" eb="16">
      <t>テン</t>
    </rPh>
    <rPh sb="25" eb="27">
      <t>イジョウ</t>
    </rPh>
    <rPh sb="36" eb="38">
      <t>ミマン</t>
    </rPh>
    <phoneticPr fontId="1"/>
  </si>
  <si>
    <t>附属書1付図2　外圧を受ける円筒胴及び球形胴の計算に用いる材料曲線</t>
    <rPh sb="0" eb="3">
      <t>フゾクショ</t>
    </rPh>
    <rPh sb="4" eb="6">
      <t>フズ</t>
    </rPh>
    <rPh sb="8" eb="10">
      <t>ガイアツ</t>
    </rPh>
    <rPh sb="11" eb="12">
      <t>ウ</t>
    </rPh>
    <rPh sb="14" eb="16">
      <t>エントウ</t>
    </rPh>
    <rPh sb="16" eb="17">
      <t>ドウ</t>
    </rPh>
    <rPh sb="17" eb="18">
      <t>オヨ</t>
    </rPh>
    <rPh sb="19" eb="21">
      <t>キュウケイ</t>
    </rPh>
    <rPh sb="21" eb="22">
      <t>ドウ</t>
    </rPh>
    <rPh sb="23" eb="25">
      <t>ケイサン</t>
    </rPh>
    <rPh sb="26" eb="27">
      <t>モチ</t>
    </rPh>
    <rPh sb="29" eb="31">
      <t>ザイリョウ</t>
    </rPh>
    <rPh sb="31" eb="33">
      <t>キョクセン</t>
    </rPh>
    <phoneticPr fontId="1"/>
  </si>
  <si>
    <t>各温度（℃）における許容引張応力 (N/mm2)</t>
    <phoneticPr fontId="10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</si>
  <si>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</si>
  <si>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0"/>
  </si>
  <si>
    <t>母材の区分</t>
  </si>
  <si>
    <t>グループ番号</t>
  </si>
  <si>
    <t>外圧チャート番号</t>
  </si>
  <si>
    <t>SS400</t>
    <phoneticPr fontId="10"/>
  </si>
  <si>
    <t>-</t>
  </si>
  <si>
    <t>-</t>
    <phoneticPr fontId="10"/>
  </si>
  <si>
    <t>SB410</t>
  </si>
  <si>
    <t>SB450</t>
    <phoneticPr fontId="10"/>
  </si>
  <si>
    <t>SB480</t>
    <phoneticPr fontId="10"/>
  </si>
  <si>
    <t>SB450M</t>
  </si>
  <si>
    <t>SB480M</t>
  </si>
  <si>
    <t>SM400A</t>
    <phoneticPr fontId="10"/>
  </si>
  <si>
    <t>1、2</t>
    <phoneticPr fontId="10"/>
  </si>
  <si>
    <t>-</t>
    <phoneticPr fontId="10"/>
  </si>
  <si>
    <t>SM400B</t>
    <phoneticPr fontId="10"/>
  </si>
  <si>
    <t>名称</t>
    <rPh sb="0" eb="2">
      <t>メイショウ</t>
    </rPh>
    <phoneticPr fontId="10"/>
  </si>
  <si>
    <t>SM400C</t>
    <phoneticPr fontId="10"/>
  </si>
  <si>
    <t>-</t>
    <phoneticPr fontId="10"/>
  </si>
  <si>
    <t>SM490A</t>
  </si>
  <si>
    <t>図面番号</t>
    <rPh sb="0" eb="2">
      <t>ズメン</t>
    </rPh>
    <rPh sb="2" eb="4">
      <t>バンゴウ</t>
    </rPh>
    <phoneticPr fontId="10"/>
  </si>
  <si>
    <t>SM490B</t>
  </si>
  <si>
    <t>SM490C</t>
  </si>
  <si>
    <t>部品番号</t>
    <rPh sb="0" eb="2">
      <t>ブヒン</t>
    </rPh>
    <rPh sb="2" eb="4">
      <t>バンゴウ</t>
    </rPh>
    <phoneticPr fontId="10"/>
  </si>
  <si>
    <t>SM490YA</t>
  </si>
  <si>
    <t>SM490YB</t>
  </si>
  <si>
    <t>P</t>
    <phoneticPr fontId="10"/>
  </si>
  <si>
    <t>SUSF304（130mm未満)</t>
    <rPh sb="13" eb="15">
      <t>ミマン</t>
    </rPh>
    <phoneticPr fontId="10"/>
  </si>
  <si>
    <t>8A</t>
  </si>
  <si>
    <t>SUSF304（130mm以上)</t>
    <rPh sb="13" eb="15">
      <t>イジョウ</t>
    </rPh>
    <phoneticPr fontId="10"/>
  </si>
  <si>
    <t>SUSF304L（130mm未満)</t>
    <rPh sb="14" eb="16">
      <t>ミマン</t>
    </rPh>
    <phoneticPr fontId="10"/>
  </si>
  <si>
    <t>SUSF304L（130mm以上)</t>
    <rPh sb="14" eb="16">
      <t>イジョウ</t>
    </rPh>
    <phoneticPr fontId="10"/>
  </si>
  <si>
    <t>円筒胴の材質</t>
    <rPh sb="0" eb="2">
      <t>エントウ</t>
    </rPh>
    <rPh sb="2" eb="3">
      <t>ドウ</t>
    </rPh>
    <rPh sb="4" eb="6">
      <t>ザイシツ</t>
    </rPh>
    <phoneticPr fontId="10"/>
  </si>
  <si>
    <t>SUSF316（130mm未満)</t>
    <phoneticPr fontId="10"/>
  </si>
  <si>
    <t>SUSF316（130mm以上)</t>
    <rPh sb="13" eb="15">
      <t>イジョウ</t>
    </rPh>
    <phoneticPr fontId="10"/>
  </si>
  <si>
    <t>SUSF316L（130mm未満)</t>
    <phoneticPr fontId="10"/>
  </si>
  <si>
    <t>SUSF316L（130mm以上)</t>
    <rPh sb="14" eb="16">
      <t>イジョウ</t>
    </rPh>
    <phoneticPr fontId="10"/>
  </si>
  <si>
    <t>SUS304</t>
  </si>
  <si>
    <t>SUS304L</t>
  </si>
  <si>
    <t>SUS316</t>
  </si>
  <si>
    <t>SUS316L</t>
  </si>
  <si>
    <t>流体</t>
    <rPh sb="0" eb="2">
      <t>リュウタイ</t>
    </rPh>
    <phoneticPr fontId="10"/>
  </si>
  <si>
    <t>水</t>
    <rPh sb="0" eb="1">
      <t>ミズ</t>
    </rPh>
    <phoneticPr fontId="10"/>
  </si>
  <si>
    <t>気体</t>
    <rPh sb="0" eb="2">
      <t>キタイ</t>
    </rPh>
    <phoneticPr fontId="10"/>
  </si>
  <si>
    <t>溶接効率</t>
    <rPh sb="0" eb="2">
      <t>ヨウセツ</t>
    </rPh>
    <rPh sb="2" eb="4">
      <t>コウリツ</t>
    </rPh>
    <phoneticPr fontId="10"/>
  </si>
  <si>
    <t>継ぎ目</t>
    <rPh sb="0" eb="1">
      <t>ツ</t>
    </rPh>
    <rPh sb="2" eb="3">
      <t>メ</t>
    </rPh>
    <phoneticPr fontId="10"/>
  </si>
  <si>
    <t>放射線透過試験</t>
    <rPh sb="0" eb="3">
      <t>ホウシャセン</t>
    </rPh>
    <rPh sb="3" eb="5">
      <t>トウカ</t>
    </rPh>
    <rPh sb="5" eb="7">
      <t>シケン</t>
    </rPh>
    <phoneticPr fontId="10"/>
  </si>
  <si>
    <t>鏡板の形状</t>
    <rPh sb="0" eb="1">
      <t>カガミ</t>
    </rPh>
    <rPh sb="1" eb="2">
      <t>イタ</t>
    </rPh>
    <rPh sb="3" eb="5">
      <t>ケイジョウ</t>
    </rPh>
    <phoneticPr fontId="10"/>
  </si>
  <si>
    <t>有り</t>
    <rPh sb="0" eb="1">
      <t>ア</t>
    </rPh>
    <phoneticPr fontId="10"/>
  </si>
  <si>
    <t>10%皿型</t>
    <rPh sb="3" eb="5">
      <t>サラガタ</t>
    </rPh>
    <phoneticPr fontId="10"/>
  </si>
  <si>
    <t>無</t>
    <rPh sb="0" eb="1">
      <t>ナシ</t>
    </rPh>
    <phoneticPr fontId="10"/>
  </si>
  <si>
    <t>半楕円型</t>
    <rPh sb="0" eb="1">
      <t>ハン</t>
    </rPh>
    <rPh sb="1" eb="4">
      <t>ダエンガタ</t>
    </rPh>
    <phoneticPr fontId="10"/>
  </si>
  <si>
    <t>行わない</t>
    <rPh sb="0" eb="1">
      <t>オコナ</t>
    </rPh>
    <phoneticPr fontId="10"/>
  </si>
  <si>
    <t>A</t>
    <phoneticPr fontId="10"/>
  </si>
  <si>
    <t>T</t>
    <phoneticPr fontId="10"/>
  </si>
  <si>
    <t>B</t>
    <phoneticPr fontId="10"/>
  </si>
  <si>
    <t>係数B</t>
    <rPh sb="0" eb="2">
      <t>ケイスウ</t>
    </rPh>
    <phoneticPr fontId="10"/>
  </si>
  <si>
    <t>Pa</t>
    <phoneticPr fontId="10"/>
  </si>
  <si>
    <t>最高許容外圧(MPa)</t>
    <rPh sb="0" eb="2">
      <t>サイコウ</t>
    </rPh>
    <rPh sb="2" eb="4">
      <t>キョヨウ</t>
    </rPh>
    <rPh sb="4" eb="6">
      <t>ガイアツ</t>
    </rPh>
    <phoneticPr fontId="10"/>
  </si>
  <si>
    <t>P</t>
    <phoneticPr fontId="10"/>
  </si>
  <si>
    <t>E</t>
    <phoneticPr fontId="10"/>
  </si>
  <si>
    <t>ヤング率(N/mm2)</t>
    <rPh sb="3" eb="4">
      <t>リツ</t>
    </rPh>
    <phoneticPr fontId="10"/>
  </si>
  <si>
    <t>材料とヤング率(N/mm2)と係数B</t>
    <rPh sb="0" eb="2">
      <t>ザイリョウ</t>
    </rPh>
    <rPh sb="6" eb="7">
      <t>リツ</t>
    </rPh>
    <rPh sb="15" eb="17">
      <t>ケイスウ</t>
    </rPh>
    <phoneticPr fontId="1"/>
  </si>
  <si>
    <t>注記</t>
    <rPh sb="0" eb="2">
      <t>チュウキ</t>
    </rPh>
    <phoneticPr fontId="10"/>
  </si>
  <si>
    <t>α</t>
    <phoneticPr fontId="10"/>
  </si>
  <si>
    <t>t'</t>
    <phoneticPr fontId="10"/>
  </si>
  <si>
    <t>ｔ</t>
    <phoneticPr fontId="10"/>
  </si>
  <si>
    <t>t'-α(mm)</t>
    <phoneticPr fontId="10"/>
  </si>
  <si>
    <t>係数A(0.25t/Do)ただしA≦0.1</t>
    <rPh sb="0" eb="2">
      <t>ケイスウ</t>
    </rPh>
    <phoneticPr fontId="10"/>
  </si>
  <si>
    <t>ヤング率</t>
    <rPh sb="3" eb="4">
      <t>リツ</t>
    </rPh>
    <phoneticPr fontId="1"/>
  </si>
  <si>
    <t>B-1</t>
    <phoneticPr fontId="1"/>
  </si>
  <si>
    <t>B-2</t>
    <phoneticPr fontId="1"/>
  </si>
  <si>
    <t>B-3</t>
    <phoneticPr fontId="1"/>
  </si>
  <si>
    <t>B-4</t>
    <phoneticPr fontId="1"/>
  </si>
  <si>
    <t>材料</t>
    <rPh sb="0" eb="2">
      <t>ザイリョウ</t>
    </rPh>
    <phoneticPr fontId="1"/>
  </si>
  <si>
    <t>設計温度(℃)</t>
    <rPh sb="0" eb="2">
      <t>セッケイ</t>
    </rPh>
    <rPh sb="2" eb="4">
      <t>オンド</t>
    </rPh>
    <phoneticPr fontId="10"/>
  </si>
  <si>
    <t>材質</t>
    <rPh sb="0" eb="2">
      <t>ザイシツ</t>
    </rPh>
    <phoneticPr fontId="10"/>
  </si>
  <si>
    <t>皿形鏡板の材質</t>
    <rPh sb="0" eb="2">
      <t>サラガタ</t>
    </rPh>
    <rPh sb="2" eb="3">
      <t>カガミ</t>
    </rPh>
    <rPh sb="3" eb="4">
      <t>イタ</t>
    </rPh>
    <rPh sb="5" eb="7">
      <t>ザイシツ</t>
    </rPh>
    <phoneticPr fontId="10"/>
  </si>
  <si>
    <t>σa</t>
    <phoneticPr fontId="10"/>
  </si>
  <si>
    <t>使用温度における材料の許容引張応力(N/mm2)</t>
    <phoneticPr fontId="10"/>
  </si>
  <si>
    <t>η</t>
    <phoneticPr fontId="10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</si>
  <si>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0"/>
  </si>
  <si>
    <t>D</t>
    <phoneticPr fontId="10"/>
  </si>
  <si>
    <t>皿形鏡板の円筒部の内径(mm)</t>
    <rPh sb="0" eb="2">
      <t>サラガタ</t>
    </rPh>
    <rPh sb="2" eb="3">
      <t>カガミ</t>
    </rPh>
    <rPh sb="3" eb="4">
      <t>イタ</t>
    </rPh>
    <rPh sb="5" eb="7">
      <t>エントウ</t>
    </rPh>
    <rPh sb="7" eb="8">
      <t>ブ</t>
    </rPh>
    <rPh sb="9" eb="11">
      <t>ナイケイ</t>
    </rPh>
    <phoneticPr fontId="10"/>
  </si>
  <si>
    <t>皿形鏡板の中央部の円弧の外半径(mm)</t>
    <rPh sb="0" eb="2">
      <t>サラガタ</t>
    </rPh>
    <rPh sb="2" eb="3">
      <t>カガミ</t>
    </rPh>
    <rPh sb="3" eb="4">
      <t>イタ</t>
    </rPh>
    <rPh sb="5" eb="7">
      <t>チュウオウ</t>
    </rPh>
    <rPh sb="7" eb="8">
      <t>ブ</t>
    </rPh>
    <rPh sb="9" eb="11">
      <t>エンコ</t>
    </rPh>
    <rPh sb="12" eb="13">
      <t>ソト</t>
    </rPh>
    <rPh sb="13" eb="15">
      <t>ハンケイ</t>
    </rPh>
    <phoneticPr fontId="10"/>
  </si>
  <si>
    <t>ro</t>
    <phoneticPr fontId="10"/>
  </si>
  <si>
    <t>使用する鏡板のすみの丸みの内半径(mm)</t>
    <rPh sb="0" eb="2">
      <t>シヨウ</t>
    </rPh>
    <rPh sb="4" eb="5">
      <t>カガミ</t>
    </rPh>
    <rPh sb="5" eb="6">
      <t>イタ</t>
    </rPh>
    <rPh sb="10" eb="11">
      <t>マル</t>
    </rPh>
    <rPh sb="13" eb="14">
      <t>ウチ</t>
    </rPh>
    <rPh sb="14" eb="16">
      <t>ハンケイ</t>
    </rPh>
    <phoneticPr fontId="10"/>
  </si>
  <si>
    <t>M</t>
    <phoneticPr fontId="10"/>
  </si>
  <si>
    <t>皿形鏡板の形状による係数</t>
    <phoneticPr fontId="10"/>
  </si>
  <si>
    <t>皿型鏡板の形状の条件</t>
    <rPh sb="0" eb="2">
      <t>サラガタ</t>
    </rPh>
    <rPh sb="2" eb="3">
      <t>カガミ</t>
    </rPh>
    <rPh sb="3" eb="4">
      <t>イタ</t>
    </rPh>
    <rPh sb="5" eb="7">
      <t>ケイジョウ</t>
    </rPh>
    <rPh sb="8" eb="10">
      <t>ジョウケン</t>
    </rPh>
    <phoneticPr fontId="10"/>
  </si>
  <si>
    <t>腐れ代(mm)</t>
    <rPh sb="0" eb="1">
      <t>クサ</t>
    </rPh>
    <rPh sb="2" eb="3">
      <t>シロ</t>
    </rPh>
    <phoneticPr fontId="10"/>
  </si>
  <si>
    <t>t</t>
    <phoneticPr fontId="10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</si>
  <si>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0"/>
  </si>
  <si>
    <t>t''</t>
    <phoneticPr fontId="10"/>
  </si>
  <si>
    <t>メーカー保証厚を考慮した実際に使用する厚さ(mm)</t>
    <rPh sb="4" eb="6">
      <t>ホショウ</t>
    </rPh>
    <rPh sb="6" eb="7">
      <t>アツシ</t>
    </rPh>
    <rPh sb="8" eb="10">
      <t>コウリョ</t>
    </rPh>
    <rPh sb="12" eb="14">
      <t>ジッサイ</t>
    </rPh>
    <rPh sb="15" eb="17">
      <t>シヨウ</t>
    </rPh>
    <rPh sb="19" eb="20">
      <t>アツ</t>
    </rPh>
    <phoneticPr fontId="10"/>
  </si>
  <si>
    <t>R-t≦1.5(D+2t)、ro≧0.06（D+2t)、ro≧3t</t>
    <phoneticPr fontId="10"/>
  </si>
  <si>
    <t>当該鏡板が内圧を受けるものとみなしてPを1.67倍として計算した厚さ。</t>
    <rPh sb="0" eb="2">
      <t>トウガイ</t>
    </rPh>
    <rPh sb="2" eb="3">
      <t>カガミ</t>
    </rPh>
    <rPh sb="3" eb="4">
      <t>イタ</t>
    </rPh>
    <rPh sb="5" eb="7">
      <t>ナイアツ</t>
    </rPh>
    <rPh sb="8" eb="9">
      <t>ウ</t>
    </rPh>
    <rPh sb="24" eb="25">
      <t>バイ</t>
    </rPh>
    <rPh sb="28" eb="30">
      <t>ケイサン</t>
    </rPh>
    <rPh sb="32" eb="33">
      <t>アツ</t>
    </rPh>
    <phoneticPr fontId="1"/>
  </si>
  <si>
    <t>Doを皿型鏡板中央部の外半径の2倍に取り附属書1の4.3に規定する同じ手順によって求めた計算厚さ。</t>
    <rPh sb="3" eb="5">
      <t>サラガタ</t>
    </rPh>
    <rPh sb="5" eb="6">
      <t>カガミ</t>
    </rPh>
    <rPh sb="6" eb="7">
      <t>イタ</t>
    </rPh>
    <rPh sb="7" eb="9">
      <t>チュウオウ</t>
    </rPh>
    <rPh sb="9" eb="10">
      <t>ブ</t>
    </rPh>
    <rPh sb="11" eb="12">
      <t>ソト</t>
    </rPh>
    <rPh sb="12" eb="14">
      <t>ハンケイ</t>
    </rPh>
    <rPh sb="15" eb="17">
      <t>ニバイ</t>
    </rPh>
    <rPh sb="18" eb="19">
      <t>ト</t>
    </rPh>
    <rPh sb="20" eb="23">
      <t>フゾクショ</t>
    </rPh>
    <rPh sb="29" eb="31">
      <t>キテイ</t>
    </rPh>
    <rPh sb="33" eb="34">
      <t>オナ</t>
    </rPh>
    <rPh sb="35" eb="37">
      <t>テジュン</t>
    </rPh>
    <rPh sb="41" eb="42">
      <t>モト</t>
    </rPh>
    <rPh sb="44" eb="46">
      <t>ケイサン</t>
    </rPh>
    <rPh sb="46" eb="47">
      <t>アツ</t>
    </rPh>
    <phoneticPr fontId="1"/>
  </si>
  <si>
    <t>皿型鏡板の最小厚さ(mm)</t>
    <rPh sb="0" eb="2">
      <t>サラガタ</t>
    </rPh>
    <rPh sb="2" eb="3">
      <t>カガミ</t>
    </rPh>
    <rPh sb="3" eb="4">
      <t>イタ</t>
    </rPh>
    <rPh sb="5" eb="7">
      <t>サイショウ</t>
    </rPh>
    <rPh sb="7" eb="8">
      <t>アツ</t>
    </rPh>
    <phoneticPr fontId="10"/>
  </si>
  <si>
    <t>皿型鏡板の厚さ(mm)</t>
    <rPh sb="5" eb="6">
      <t>アツ</t>
    </rPh>
    <phoneticPr fontId="10"/>
  </si>
  <si>
    <t>R(Do)</t>
    <phoneticPr fontId="10"/>
  </si>
  <si>
    <t>設計圧力(内圧)(MPa)</t>
    <rPh sb="0" eb="2">
      <t>セッケイ</t>
    </rPh>
    <rPh sb="2" eb="4">
      <t>アツリョク</t>
    </rPh>
    <rPh sb="5" eb="7">
      <t>ナイアツ</t>
    </rPh>
    <phoneticPr fontId="10"/>
  </si>
  <si>
    <t>設計圧力（外圧）(MPa)</t>
    <rPh sb="0" eb="2">
      <t>セッケイ</t>
    </rPh>
    <rPh sb="2" eb="4">
      <t>アツリョク</t>
    </rPh>
    <rPh sb="5" eb="7">
      <t>ガイアツ</t>
    </rPh>
    <phoneticPr fontId="10"/>
  </si>
  <si>
    <t>t'≧t、Pa≧P</t>
    <phoneticPr fontId="10"/>
  </si>
  <si>
    <t>圧力容器構造規格　第22条1項、2項 JISB8265　5.2.4-b） 附属書1.4.5-b)　3.3，4.3</t>
    <phoneticPr fontId="10"/>
  </si>
  <si>
    <t>外圧を受ける皿形鏡板の最小厚さ</t>
    <rPh sb="0" eb="2">
      <t>ガイアツ</t>
    </rPh>
    <rPh sb="3" eb="4">
      <t>ウ</t>
    </rPh>
    <rPh sb="6" eb="7">
      <t>ザラ</t>
    </rPh>
    <rPh sb="7" eb="8">
      <t>カタチ</t>
    </rPh>
    <rPh sb="8" eb="9">
      <t>カガミ</t>
    </rPh>
    <rPh sb="9" eb="10">
      <t>イタ</t>
    </rPh>
    <rPh sb="11" eb="13">
      <t>サイショウ</t>
    </rPh>
    <rPh sb="13" eb="14">
      <t>アツ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</si>
</sst>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0.0_);[Red]\(0.0\)"/>
    <numFmt numFmtId="178" formatCode="0.000_);[Red]\(0.000\)"/>
    <numFmt numFmtId="179" formatCode="0_ "/>
    <numFmt numFmtId="180" formatCode="0.0_ "/>
    <numFmt numFmtId="181" formatCode="0.00000000_);[Red]\(0.00000000\)"/>
    <numFmt numFmtId="182" formatCode="0.00000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3">
    <xf numFmtId="0" fontId="0" fillId="0" borderId="0" xfId="0">
      <alignment vertical="center"/>
    </xf>
    <xf numFmtId="0" fontId="2" fillId="0" borderId="0" xfId="1"/>
    <xf numFmtId="176" fontId="3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178" fontId="5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 applyFill="1" applyBorder="1"/>
    <xf numFmtId="0" fontId="3" fillId="0" borderId="5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1" applyFont="1" applyFill="1" applyBorder="1" applyAlignment="1"/>
    <xf numFmtId="0" fontId="3" fillId="0" borderId="2" xfId="1" applyFont="1" applyFill="1" applyBorder="1" applyAlignment="1"/>
    <xf numFmtId="0" fontId="3" fillId="0" borderId="3" xfId="1" applyFont="1" applyFill="1" applyBorder="1" applyAlignme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0" xfId="0" applyFont="1" applyAlignment="1" applyProtection="1"/>
    <xf numFmtId="0" fontId="3" fillId="0" borderId="0" xfId="0" applyFont="1" applyAlignment="1" applyProtection="1"/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9" fontId="9" fillId="0" borderId="14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Fill="1" applyBorder="1" applyAlignment="1">
      <alignment horizontal="center" vertical="center" shrinkToFit="1"/>
    </xf>
    <xf numFmtId="1" fontId="12" fillId="0" borderId="14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top" wrapText="1"/>
    </xf>
    <xf numFmtId="1" fontId="12" fillId="0" borderId="16" xfId="0" applyNumberFormat="1" applyFont="1" applyFill="1" applyBorder="1" applyAlignment="1">
      <alignment horizontal="center" vertical="top" shrinkToFit="1"/>
    </xf>
    <xf numFmtId="1" fontId="12" fillId="0" borderId="16" xfId="0" applyNumberFormat="1" applyFont="1" applyFill="1" applyBorder="1" applyAlignment="1">
      <alignment horizontal="right" vertical="top" indent="1" shrinkToFit="1"/>
    </xf>
    <xf numFmtId="0" fontId="8" fillId="0" borderId="0" xfId="0" applyFont="1" applyBorder="1" applyAlignment="1" applyProtection="1"/>
    <xf numFmtId="0" fontId="9" fillId="0" borderId="19" xfId="0" applyFont="1" applyFill="1" applyBorder="1" applyAlignment="1">
      <alignment horizontal="center" vertical="top" wrapText="1"/>
    </xf>
    <xf numFmtId="1" fontId="12" fillId="0" borderId="19" xfId="0" applyNumberFormat="1" applyFont="1" applyFill="1" applyBorder="1" applyAlignment="1">
      <alignment horizontal="center" vertical="top" shrinkToFit="1"/>
    </xf>
    <xf numFmtId="1" fontId="12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3" fillId="0" borderId="0" xfId="0" applyNumberFormat="1" applyFont="1" applyAlignment="1" applyProtection="1"/>
    <xf numFmtId="0" fontId="8" fillId="0" borderId="3" xfId="0" applyFont="1" applyBorder="1" applyAlignment="1" applyProtection="1"/>
    <xf numFmtId="0" fontId="8" fillId="0" borderId="21" xfId="0" applyFont="1" applyBorder="1" applyAlignment="1" applyProtection="1"/>
    <xf numFmtId="0" fontId="8" fillId="0" borderId="4" xfId="0" applyFont="1" applyBorder="1" applyAlignment="1" applyProtection="1"/>
    <xf numFmtId="181" fontId="6" fillId="0" borderId="5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5" xfId="0" applyBorder="1">
      <alignment vertical="center"/>
    </xf>
    <xf numFmtId="0" fontId="8" fillId="0" borderId="20" xfId="0" applyFont="1" applyBorder="1" applyAlignment="1" applyProtection="1"/>
    <xf numFmtId="0" fontId="8" fillId="0" borderId="2" xfId="0" applyFont="1" applyBorder="1" applyAlignment="1" applyProtection="1"/>
    <xf numFmtId="0" fontId="8" fillId="0" borderId="1" xfId="0" applyFont="1" applyBorder="1" applyAlignment="1"/>
    <xf numFmtId="0" fontId="8" fillId="0" borderId="0" xfId="0" applyFont="1" applyAlignme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80" fontId="8" fillId="2" borderId="17" xfId="0" applyNumberFormat="1" applyFont="1" applyFill="1" applyBorder="1" applyAlignment="1">
      <alignment horizontal="center" vertical="center" wrapText="1" shrinkToFit="1"/>
    </xf>
    <xf numFmtId="180" fontId="8" fillId="2" borderId="18" xfId="0" applyNumberFormat="1" applyFont="1" applyFill="1" applyBorder="1" applyAlignment="1">
      <alignment horizontal="center" vertical="center" wrapText="1" shrinkToFit="1"/>
    </xf>
    <xf numFmtId="180" fontId="8" fillId="2" borderId="22" xfId="0" applyNumberFormat="1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22" xfId="0" applyFont="1" applyFill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2" borderId="17" xfId="0" applyFont="1" applyFill="1" applyBorder="1" applyAlignment="1" applyProtection="1">
      <alignment horizontal="center" vertical="center" wrapText="1" shrinkToFit="1"/>
    </xf>
    <xf numFmtId="0" fontId="8" fillId="2" borderId="18" xfId="0" applyFont="1" applyFill="1" applyBorder="1" applyAlignment="1" applyProtection="1">
      <alignment horizontal="center" vertical="center" wrapText="1" shrinkToFit="1"/>
    </xf>
    <xf numFmtId="180" fontId="8" fillId="2" borderId="18" xfId="0" applyNumberFormat="1" applyFont="1" applyFill="1" applyBorder="1" applyAlignment="1" applyProtection="1">
      <alignment horizontal="center" vertical="center" wrapText="1" shrinkToFit="1"/>
    </xf>
    <xf numFmtId="180" fontId="8" fillId="2" borderId="17" xfId="0" applyNumberFormat="1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182" fontId="8" fillId="2" borderId="17" xfId="0" applyNumberFormat="1" applyFont="1" applyFill="1" applyBorder="1" applyAlignment="1" applyProtection="1">
      <alignment horizontal="center" vertical="center" wrapText="1" shrinkToFit="1"/>
    </xf>
    <xf numFmtId="182" fontId="8" fillId="2" borderId="18" xfId="0" applyNumberFormat="1" applyFont="1" applyFill="1" applyBorder="1" applyAlignment="1" applyProtection="1">
      <alignment horizontal="center" vertical="center" wrapText="1" shrinkToFit="1"/>
    </xf>
    <xf numFmtId="182" fontId="8" fillId="2" borderId="22" xfId="0" applyNumberFormat="1" applyFont="1" applyFill="1" applyBorder="1" applyAlignment="1" applyProtection="1">
      <alignment horizontal="center" vertical="center" wrapText="1" shrinkToFit="1"/>
    </xf>
    <xf numFmtId="0" fontId="9" fillId="0" borderId="16" xfId="0" applyFont="1" applyFill="1" applyBorder="1" applyAlignment="1">
      <alignment horizontal="center" vertical="top" wrapText="1"/>
    </xf>
    <xf numFmtId="180" fontId="8" fillId="2" borderId="22" xfId="0" applyNumberFormat="1" applyFont="1" applyFill="1" applyBorder="1" applyAlignment="1" applyProtection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 shrinkToFit="1"/>
    </xf>
    <xf numFmtId="0" fontId="2" fillId="0" borderId="5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3" fillId="0" borderId="6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0" borderId="8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114016</xdr:colOff>
      <xdr:row>5</xdr:row>
      <xdr:rowOff>80961</xdr:rowOff>
    </xdr:from>
    <xdr:ext cx="1386449" cy="4948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4148134" y="865373"/>
              <a:ext cx="1386449" cy="4948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400" b="0" i="1">
                        <a:latin typeface="Cambria Math"/>
                      </a:rPr>
                      <m:t>𝑃𝑎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𝐵𝑡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𝐷𝑜</m:t>
                        </m:r>
                      </m:den>
                    </m:f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4148134" y="865373"/>
              <a:ext cx="1386449" cy="4948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/>
                </a:rPr>
                <a:t>𝑃𝑎=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2</a:t>
              </a:r>
              <a:r>
                <a:rPr kumimoji="1" lang="en-US" altLang="ja-JP" sz="1400" b="0" i="0">
                  <a:latin typeface="Cambria Math"/>
                </a:rPr>
                <a:t>𝐵𝑡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/2</a:t>
              </a:r>
              <a:r>
                <a:rPr kumimoji="1" lang="en-US" altLang="ja-JP" sz="1400" b="0" i="0">
                  <a:latin typeface="Cambria Math"/>
                </a:rPr>
                <a:t>𝐷𝑜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6</xdr:col>
      <xdr:colOff>137551</xdr:colOff>
      <xdr:row>5</xdr:row>
      <xdr:rowOff>49024</xdr:rowOff>
    </xdr:from>
    <xdr:ext cx="2538413" cy="5391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EE5DC28D-CF85-46C9-A44D-C2BB0B6DAF40}"/>
                </a:ext>
              </a:extLst>
            </xdr:cNvPr>
            <xdr:cNvSpPr txBox="1"/>
          </xdr:nvSpPr>
          <xdr:spPr>
            <a:xfrm>
              <a:off x="1347786" y="833436"/>
              <a:ext cx="2538413" cy="5391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/>
                      </a:rPr>
                      <m:t>ｔ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∗1.67)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𝑅𝑀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𝜂</m:t>
                        </m:r>
                        <m:r>
                          <a:rPr kumimoji="1" lang="ja-JP" altLang="en-US" sz="14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0.2</m:t>
                        </m:r>
                        <m:r>
                          <m:rPr>
                            <m:sty m:val="p"/>
                          </m:rPr>
                          <a:rPr kumimoji="1" lang="en-US" altLang="ja-JP" sz="1400" b="0" i="1">
                            <a:latin typeface="Cambria Math"/>
                          </a:rPr>
                          <m:t>P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∗1.67</m:t>
                        </m:r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+</m:t>
                    </m:r>
                    <m:r>
                      <a:rPr kumimoji="1" lang="en-US" altLang="ja-JP" sz="1400" b="0" i="1">
                        <a:latin typeface="Cambria Math"/>
                      </a:rPr>
                      <m:t>𝛼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EE5DC28D-CF85-46C9-A44D-C2BB0B6DAF40}"/>
                </a:ext>
              </a:extLst>
            </xdr:cNvPr>
            <xdr:cNvSpPr txBox="1"/>
          </xdr:nvSpPr>
          <xdr:spPr>
            <a:xfrm>
              <a:off x="1347786" y="833436"/>
              <a:ext cx="2538413" cy="5391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400" i="0">
                  <a:latin typeface="Cambria Math"/>
                </a:rPr>
                <a:t>ｔ</a:t>
              </a:r>
              <a:r>
                <a:rPr kumimoji="1" lang="en-US" altLang="ja-JP" sz="1400" b="0" i="0">
                  <a:latin typeface="Cambria Math"/>
                </a:rPr>
                <a:t>=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((</a:t>
              </a:r>
              <a:r>
                <a:rPr kumimoji="1" lang="en-US" altLang="ja-JP" sz="1400" b="0" i="0">
                  <a:latin typeface="Cambria Math"/>
                </a:rPr>
                <a:t>𝑃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∗1.67)</a:t>
              </a:r>
              <a:r>
                <a:rPr kumimoji="1" lang="en-US" altLang="ja-JP" sz="1400" b="0" i="0">
                  <a:latin typeface="Cambria Math"/>
                </a:rPr>
                <a:t>𝑅𝑀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)/(</a:t>
              </a:r>
              <a:r>
                <a:rPr kumimoji="1" lang="en-US" altLang="ja-JP" sz="1400" b="0" i="0">
                  <a:latin typeface="Cambria Math"/>
                </a:rPr>
                <a:t>2𝜎𝑎𝜂</a:t>
              </a:r>
              <a:r>
                <a:rPr kumimoji="1" lang="ja-JP" altLang="en-US" sz="1400" b="0" i="0">
                  <a:latin typeface="Cambria Math"/>
                </a:rPr>
                <a:t>−</a:t>
              </a:r>
              <a:r>
                <a:rPr kumimoji="1" lang="en-US" altLang="ja-JP" sz="1400" b="0" i="0">
                  <a:latin typeface="Cambria Math"/>
                </a:rPr>
                <a:t>0.2P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∗1.67)</a:t>
              </a:r>
              <a:r>
                <a:rPr kumimoji="1" lang="en-US" altLang="ja-JP" sz="1400" b="0" i="0">
                  <a:latin typeface="Cambria Math"/>
                </a:rPr>
                <a:t>+𝛼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5</xdr:col>
      <xdr:colOff>66676</xdr:colOff>
      <xdr:row>29</xdr:row>
      <xdr:rowOff>123826</xdr:rowOff>
    </xdr:from>
    <xdr:ext cx="2308972" cy="3516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F8F1974-D6BC-42EB-92D4-8AED8B43DDDD}"/>
                </a:ext>
              </a:extLst>
            </xdr:cNvPr>
            <xdr:cNvSpPr txBox="1"/>
          </xdr:nvSpPr>
          <xdr:spPr>
            <a:xfrm>
              <a:off x="1075205" y="4673414"/>
              <a:ext cx="2308972" cy="3516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𝑀</m:t>
                    </m:r>
                    <m:r>
                      <a:rPr kumimoji="1" lang="en-US" altLang="ja-JP" sz="9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4</m:t>
                        </m:r>
                      </m:den>
                    </m:f>
                    <m:r>
                      <a:rPr kumimoji="1" lang="en-US" altLang="ja-JP" sz="900" b="0" i="1">
                        <a:latin typeface="Cambria Math"/>
                      </a:rPr>
                      <m:t>(3+</m:t>
                    </m:r>
                    <m:rad>
                      <m:radPr>
                        <m:degHide m:val="on"/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(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𝑅𝑜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sSup>
                          <m:sSup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𝑡</m:t>
                            </m:r>
                          </m:e>
                          <m:sup>
                            <m:r>
                              <a:rPr kumimoji="1" lang="en-US" altLang="ja-JP" sz="900" b="0" i="1">
                                <a:latin typeface="Cambria Math"/>
                              </a:rPr>
                              <m:t>′</m:t>
                            </m:r>
                          </m:sup>
                        </m:sSup>
                        <m:r>
                          <a:rPr kumimoji="1" lang="en-US" altLang="ja-JP" sz="900" b="0" i="1">
                            <a:latin typeface="Cambria Math"/>
                          </a:rPr>
                          <m:t>/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𝑟𝑜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)</m:t>
                        </m:r>
                      </m:e>
                    </m:rad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8F8F1974-D6BC-42EB-92D4-8AED8B43DDDD}"/>
                </a:ext>
              </a:extLst>
            </xdr:cNvPr>
            <xdr:cNvSpPr txBox="1"/>
          </xdr:nvSpPr>
          <xdr:spPr>
            <a:xfrm>
              <a:off x="1075205" y="4673414"/>
              <a:ext cx="2308972" cy="3516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𝑀=1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900" b="0" i="0">
                  <a:latin typeface="Cambria Math"/>
                </a:rPr>
                <a:t>4(3+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√(</a:t>
              </a:r>
              <a:r>
                <a:rPr kumimoji="1" lang="en-US" altLang="ja-JP" sz="900" b="0" i="0">
                  <a:latin typeface="Cambria Math"/>
                </a:rPr>
                <a:t>(𝑅𝑜−𝑡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^</a:t>
              </a:r>
              <a:r>
                <a:rPr kumimoji="1" lang="en-US" altLang="ja-JP" sz="900" b="0" i="0">
                  <a:latin typeface="Cambria Math"/>
                </a:rPr>
                <a:t>′/𝑟𝑜)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900" b="0" i="0">
                  <a:latin typeface="Cambria Math"/>
                </a:rPr>
                <a:t>)</a:t>
              </a:r>
              <a:endParaRPr kumimoji="1" lang="ja-JP" altLang="en-US" sz="9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local/&#35336;&#31639;&#26360;&#21407;&#32025;/02.&#33012;/2.&#22806;&#22311;&#33012;/1.&#20870;&#31570;&#33012;&#65288;&#31532;13&#26465;&#65289;/1.&#33012;&#26495;/&#22806;&#22311;&#20870;&#31570;&#33012;&#65288;%20DO&#65295;&#65364;%20&#8807;%2010%20&#6528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3条第1項，ア"/>
      <sheetName val="第13条第1項，ア (材料曲線から外れる場合)"/>
      <sheetName val="炭素、低合金(2)"/>
      <sheetName val="SUS304系(2)"/>
      <sheetName val="SUS309-329Ｊ1　430系(2)"/>
      <sheetName val="SUS304L系(2)"/>
      <sheetName val="SUS316L　317L系(2)"/>
      <sheetName val="外圧Ａ(1)"/>
      <sheetName val="外圧Ａ(2)"/>
      <sheetName val="外圧Ａ(3)"/>
      <sheetName val="外圧Ａ(4)"/>
      <sheetName val="外圧Ａ(5)"/>
      <sheetName val="外圧Ａ(6)"/>
      <sheetName val="外圧Ａ(7)"/>
      <sheetName val="外圧Ａ(8)"/>
    </sheetNames>
    <sheetDataSet>
      <sheetData sheetId="0" refreshError="1"/>
      <sheetData sheetId="1" refreshError="1"/>
      <sheetData sheetId="2">
        <row r="81">
          <cell r="T81" t="str">
            <v/>
          </cell>
        </row>
      </sheetData>
      <sheetData sheetId="3"/>
      <sheetData sheetId="4"/>
      <sheetData sheetId="5"/>
      <sheetData sheetId="6"/>
      <sheetData sheetId="7">
        <row r="5">
          <cell r="BA5" t="str">
            <v>-</v>
          </cell>
        </row>
        <row r="7">
          <cell r="BA7" t="str">
            <v>炭素鋼（165～205N/mm2）</v>
          </cell>
        </row>
        <row r="8">
          <cell r="BA8" t="str">
            <v>低合金鋼（165～205N/mm2）</v>
          </cell>
        </row>
        <row r="9">
          <cell r="BA9" t="str">
            <v>炭素鋼（205N/mm2以上）</v>
          </cell>
        </row>
        <row r="10">
          <cell r="BA10" t="str">
            <v>低合金鋼（205N/mm2以上）</v>
          </cell>
        </row>
        <row r="11">
          <cell r="BA11" t="str">
            <v>SUS304</v>
          </cell>
        </row>
        <row r="12">
          <cell r="BA12" t="str">
            <v>SUS309</v>
          </cell>
        </row>
        <row r="13">
          <cell r="BA13" t="str">
            <v>SUS310</v>
          </cell>
        </row>
        <row r="14">
          <cell r="BA14" t="str">
            <v>SUS316</v>
          </cell>
        </row>
        <row r="15">
          <cell r="BA15" t="str">
            <v>SUS321</v>
          </cell>
        </row>
        <row r="16">
          <cell r="BA16" t="str">
            <v>SUS347</v>
          </cell>
        </row>
        <row r="17">
          <cell r="BA17" t="str">
            <v>SUS329J1</v>
          </cell>
        </row>
        <row r="18">
          <cell r="BA18" t="str">
            <v>SUS430</v>
          </cell>
        </row>
        <row r="19">
          <cell r="BA19" t="str">
            <v>SUS304L</v>
          </cell>
        </row>
        <row r="20">
          <cell r="BA20" t="str">
            <v>SUS316L</v>
          </cell>
        </row>
        <row r="21">
          <cell r="BA21" t="str">
            <v>SUS317L</v>
          </cell>
        </row>
      </sheetData>
      <sheetData sheetId="8">
        <row r="80">
          <cell r="D80" t="str">
            <v/>
          </cell>
        </row>
      </sheetData>
      <sheetData sheetId="9">
        <row r="80">
          <cell r="D80" t="str">
            <v/>
          </cell>
        </row>
      </sheetData>
      <sheetData sheetId="10">
        <row r="80">
          <cell r="D80" t="str">
            <v/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800"/>
  <sheetViews>
    <sheetView tabSelected="1" view="pageBreakPreview" zoomScale="85" zoomScaleNormal="85" zoomScaleSheetLayoutView="85" workbookViewId="0">
      <selection activeCell="F21" sqref="F21:R22"/>
    </sheetView>
  </sheetViews>
  <sheetFormatPr baseColWidth="10" defaultColWidth="9" defaultRowHeight="14"/>
  <cols>
    <col min="1" max="36" width="2.6640625" style="32" customWidth="1"/>
    <col min="37" max="37" width="2.6640625" style="33" customWidth="1"/>
    <col min="38" max="38" width="10.6640625" style="33" bestFit="1" customWidth="1"/>
    <col min="39" max="39" width="11.33203125" style="33" bestFit="1" customWidth="1"/>
    <col min="40" max="40" width="15.1640625" style="33" bestFit="1" customWidth="1"/>
    <col min="41" max="84" width="9" style="33"/>
    <col min="85" max="256" width="2.6640625" style="32" customWidth="1"/>
    <col min="257" max="16384" width="9" style="32"/>
  </cols>
  <sheetData>
    <row r="1" spans="1:82" s="32" customFormat="1" ht="13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K1" s="33"/>
      <c r="AL1" s="102" t="s">
        <v>12</v>
      </c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4"/>
    </row>
    <row r="2" spans="1:82" s="32" customFormat="1" ht="13" customHeight="1">
      <c r="A2" s="68"/>
      <c r="B2" s="68"/>
      <c r="C2" s="79" t="s">
        <v>119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68"/>
      <c r="AK2" s="33"/>
      <c r="AL2" s="34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6"/>
    </row>
    <row r="3" spans="1:82" s="32" customFormat="1" ht="13" customHeight="1">
      <c r="A3" s="68"/>
      <c r="B3" s="6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68"/>
      <c r="AK3" s="33"/>
      <c r="AL3" s="37" t="s">
        <v>13</v>
      </c>
      <c r="AM3" s="37" t="s">
        <v>14</v>
      </c>
      <c r="AN3" s="37" t="s">
        <v>15</v>
      </c>
      <c r="AO3" s="37" t="s">
        <v>16</v>
      </c>
      <c r="AP3" s="37" t="s">
        <v>17</v>
      </c>
      <c r="AQ3" s="38">
        <v>-268</v>
      </c>
      <c r="AR3" s="39">
        <v>-196</v>
      </c>
      <c r="AS3" s="40">
        <v>-100</v>
      </c>
      <c r="AT3" s="40">
        <v>-80</v>
      </c>
      <c r="AU3" s="40">
        <v>-60</v>
      </c>
      <c r="AV3" s="40">
        <v>-45</v>
      </c>
      <c r="AW3" s="40">
        <v>-30</v>
      </c>
      <c r="AX3" s="40">
        <v>-10</v>
      </c>
      <c r="AY3" s="40">
        <v>0</v>
      </c>
      <c r="AZ3" s="40">
        <v>40</v>
      </c>
      <c r="BA3" s="40">
        <v>75</v>
      </c>
      <c r="BB3" s="40">
        <v>100</v>
      </c>
      <c r="BC3" s="40">
        <v>125</v>
      </c>
      <c r="BD3" s="40">
        <v>150</v>
      </c>
      <c r="BE3" s="40">
        <v>175</v>
      </c>
      <c r="BF3" s="40">
        <v>200</v>
      </c>
      <c r="BG3" s="40">
        <v>225</v>
      </c>
      <c r="BH3" s="40">
        <v>250</v>
      </c>
      <c r="BI3" s="40">
        <v>275</v>
      </c>
      <c r="BJ3" s="40">
        <v>300</v>
      </c>
      <c r="BK3" s="40">
        <v>325</v>
      </c>
      <c r="BL3" s="40">
        <v>350</v>
      </c>
      <c r="BM3" s="40">
        <v>375</v>
      </c>
      <c r="BN3" s="40">
        <v>400</v>
      </c>
      <c r="BO3" s="40">
        <v>425</v>
      </c>
      <c r="BP3" s="40">
        <v>450</v>
      </c>
      <c r="BQ3" s="40">
        <v>475</v>
      </c>
      <c r="BR3" s="40">
        <v>500</v>
      </c>
      <c r="BS3" s="40">
        <v>525</v>
      </c>
      <c r="BT3" s="40">
        <v>550</v>
      </c>
      <c r="BU3" s="40">
        <v>575</v>
      </c>
      <c r="BV3" s="40">
        <v>600</v>
      </c>
      <c r="BW3" s="40">
        <v>625</v>
      </c>
      <c r="BX3" s="40">
        <v>650</v>
      </c>
      <c r="BY3" s="40">
        <v>675</v>
      </c>
      <c r="BZ3" s="40">
        <v>700</v>
      </c>
      <c r="CA3" s="40">
        <v>725</v>
      </c>
      <c r="CB3" s="40">
        <v>750</v>
      </c>
      <c r="CC3" s="40">
        <v>775</v>
      </c>
      <c r="CD3" s="40">
        <v>800</v>
      </c>
    </row>
    <row r="4" spans="1:82" s="32" customFormat="1" ht="13" customHeight="1">
      <c r="A4" s="68"/>
      <c r="B4" s="68"/>
      <c r="C4" s="79" t="s">
        <v>118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68"/>
      <c r="AK4" s="33"/>
      <c r="AL4" s="41" t="s">
        <v>18</v>
      </c>
      <c r="AM4" s="42">
        <v>400</v>
      </c>
      <c r="AN4" s="42">
        <v>1</v>
      </c>
      <c r="AO4" s="42">
        <v>1</v>
      </c>
      <c r="AP4" s="42">
        <v>2</v>
      </c>
      <c r="AQ4" s="41" t="s">
        <v>19</v>
      </c>
      <c r="AR4" s="41" t="s">
        <v>19</v>
      </c>
      <c r="AS4" s="41" t="s">
        <v>19</v>
      </c>
      <c r="AT4" s="41" t="s">
        <v>19</v>
      </c>
      <c r="AU4" s="41" t="s">
        <v>19</v>
      </c>
      <c r="AV4" s="41" t="s">
        <v>19</v>
      </c>
      <c r="AW4" s="41" t="s">
        <v>19</v>
      </c>
      <c r="AX4" s="41" t="s">
        <v>19</v>
      </c>
      <c r="AY4" s="42">
        <v>100</v>
      </c>
      <c r="AZ4" s="42">
        <v>100</v>
      </c>
      <c r="BA4" s="42">
        <v>100</v>
      </c>
      <c r="BB4" s="42">
        <v>100</v>
      </c>
      <c r="BC4" s="42">
        <v>100</v>
      </c>
      <c r="BD4" s="42">
        <v>100</v>
      </c>
      <c r="BE4" s="42">
        <v>100</v>
      </c>
      <c r="BF4" s="42">
        <v>100</v>
      </c>
      <c r="BG4" s="42">
        <v>100</v>
      </c>
      <c r="BH4" s="42">
        <v>100</v>
      </c>
      <c r="BI4" s="42">
        <v>100</v>
      </c>
      <c r="BJ4" s="42">
        <v>100</v>
      </c>
      <c r="BK4" s="42">
        <v>100</v>
      </c>
      <c r="BL4" s="42">
        <v>100</v>
      </c>
      <c r="BM4" s="41" t="s">
        <v>20</v>
      </c>
      <c r="BN4" s="41" t="s">
        <v>20</v>
      </c>
      <c r="BO4" s="41" t="s">
        <v>20</v>
      </c>
      <c r="BP4" s="41" t="s">
        <v>20</v>
      </c>
      <c r="BQ4" s="41" t="s">
        <v>20</v>
      </c>
      <c r="BR4" s="41" t="s">
        <v>20</v>
      </c>
      <c r="BS4" s="41" t="s">
        <v>20</v>
      </c>
      <c r="BT4" s="41" t="s">
        <v>20</v>
      </c>
      <c r="BU4" s="41" t="s">
        <v>20</v>
      </c>
      <c r="BV4" s="41" t="s">
        <v>20</v>
      </c>
      <c r="BW4" s="41" t="s">
        <v>20</v>
      </c>
      <c r="BX4" s="41" t="s">
        <v>20</v>
      </c>
      <c r="BY4" s="41" t="s">
        <v>20</v>
      </c>
      <c r="BZ4" s="41" t="s">
        <v>20</v>
      </c>
      <c r="CA4" s="41" t="s">
        <v>20</v>
      </c>
      <c r="CB4" s="41" t="s">
        <v>20</v>
      </c>
      <c r="CC4" s="41" t="s">
        <v>20</v>
      </c>
      <c r="CD4" s="41" t="s">
        <v>20</v>
      </c>
    </row>
    <row r="5" spans="1:82" s="32" customFormat="1" ht="13" customHeight="1">
      <c r="A5" s="68"/>
      <c r="B5" s="6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68"/>
      <c r="AK5" s="33"/>
      <c r="AL5" s="43" t="s">
        <v>21</v>
      </c>
      <c r="AM5" s="44">
        <v>410</v>
      </c>
      <c r="AN5" s="44">
        <v>1</v>
      </c>
      <c r="AO5" s="44">
        <v>1</v>
      </c>
      <c r="AP5" s="44">
        <v>2</v>
      </c>
      <c r="AQ5" s="43" t="s">
        <v>19</v>
      </c>
      <c r="AR5" s="43" t="s">
        <v>19</v>
      </c>
      <c r="AS5" s="43" t="s">
        <v>19</v>
      </c>
      <c r="AT5" s="43" t="s">
        <v>19</v>
      </c>
      <c r="AU5" s="43" t="s">
        <v>19</v>
      </c>
      <c r="AV5" s="43" t="s">
        <v>19</v>
      </c>
      <c r="AW5" s="43" t="s">
        <v>19</v>
      </c>
      <c r="AX5" s="43" t="s">
        <v>19</v>
      </c>
      <c r="AY5" s="45">
        <v>103</v>
      </c>
      <c r="AZ5" s="45">
        <v>103</v>
      </c>
      <c r="BA5" s="45">
        <v>103</v>
      </c>
      <c r="BB5" s="45">
        <v>103</v>
      </c>
      <c r="BC5" s="45">
        <v>103</v>
      </c>
      <c r="BD5" s="45">
        <v>103</v>
      </c>
      <c r="BE5" s="45">
        <v>103</v>
      </c>
      <c r="BF5" s="45">
        <v>103</v>
      </c>
      <c r="BG5" s="45">
        <v>103</v>
      </c>
      <c r="BH5" s="45">
        <v>103</v>
      </c>
      <c r="BI5" s="45">
        <v>103</v>
      </c>
      <c r="BJ5" s="45">
        <v>103</v>
      </c>
      <c r="BK5" s="45">
        <v>103</v>
      </c>
      <c r="BL5" s="45">
        <v>102</v>
      </c>
      <c r="BM5" s="45">
        <v>98</v>
      </c>
      <c r="BN5" s="45">
        <v>89</v>
      </c>
      <c r="BO5" s="45">
        <v>75</v>
      </c>
      <c r="BP5" s="45">
        <v>62</v>
      </c>
      <c r="BQ5" s="45">
        <v>46</v>
      </c>
      <c r="BR5" s="45">
        <v>32</v>
      </c>
      <c r="BS5" s="45">
        <v>22</v>
      </c>
      <c r="BT5" s="45">
        <v>17</v>
      </c>
      <c r="BU5" s="43" t="s">
        <v>19</v>
      </c>
      <c r="BV5" s="43" t="s">
        <v>19</v>
      </c>
      <c r="BW5" s="43" t="s">
        <v>19</v>
      </c>
      <c r="BX5" s="43" t="s">
        <v>19</v>
      </c>
      <c r="BY5" s="43" t="s">
        <v>19</v>
      </c>
      <c r="BZ5" s="43" t="s">
        <v>19</v>
      </c>
      <c r="CA5" s="43" t="s">
        <v>19</v>
      </c>
      <c r="CB5" s="43" t="s">
        <v>19</v>
      </c>
      <c r="CC5" s="43" t="s">
        <v>19</v>
      </c>
      <c r="CD5" s="43" t="s">
        <v>19</v>
      </c>
    </row>
    <row r="6" spans="1:82" s="32" customFormat="1" ht="13" customHeight="1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8"/>
      <c r="AK6" s="33"/>
      <c r="AL6" s="43" t="s">
        <v>22</v>
      </c>
      <c r="AM6" s="44">
        <v>450</v>
      </c>
      <c r="AN6" s="44">
        <v>1</v>
      </c>
      <c r="AO6" s="44">
        <v>1</v>
      </c>
      <c r="AP6" s="44">
        <v>2</v>
      </c>
      <c r="AQ6" s="43" t="s">
        <v>19</v>
      </c>
      <c r="AR6" s="43" t="s">
        <v>19</v>
      </c>
      <c r="AS6" s="43" t="s">
        <v>19</v>
      </c>
      <c r="AT6" s="43" t="s">
        <v>19</v>
      </c>
      <c r="AU6" s="43" t="s">
        <v>19</v>
      </c>
      <c r="AV6" s="43" t="s">
        <v>19</v>
      </c>
      <c r="AW6" s="43" t="s">
        <v>19</v>
      </c>
      <c r="AX6" s="43" t="s">
        <v>19</v>
      </c>
      <c r="AY6" s="44">
        <v>112</v>
      </c>
      <c r="AZ6" s="44">
        <v>112</v>
      </c>
      <c r="BA6" s="44">
        <v>112</v>
      </c>
      <c r="BB6" s="44">
        <v>112</v>
      </c>
      <c r="BC6" s="44">
        <v>112</v>
      </c>
      <c r="BD6" s="44">
        <v>112</v>
      </c>
      <c r="BE6" s="44">
        <v>112</v>
      </c>
      <c r="BF6" s="44">
        <v>112</v>
      </c>
      <c r="BG6" s="44">
        <v>112</v>
      </c>
      <c r="BH6" s="44">
        <v>112</v>
      </c>
      <c r="BI6" s="44">
        <v>112</v>
      </c>
      <c r="BJ6" s="44">
        <v>112</v>
      </c>
      <c r="BK6" s="44">
        <v>112</v>
      </c>
      <c r="BL6" s="44">
        <v>111</v>
      </c>
      <c r="BM6" s="44">
        <v>105</v>
      </c>
      <c r="BN6" s="44">
        <v>95</v>
      </c>
      <c r="BO6" s="44">
        <v>80</v>
      </c>
      <c r="BP6" s="44">
        <v>63</v>
      </c>
      <c r="BQ6" s="44">
        <v>46</v>
      </c>
      <c r="BR6" s="44">
        <v>32</v>
      </c>
      <c r="BS6" s="44">
        <v>22</v>
      </c>
      <c r="BT6" s="44">
        <v>17</v>
      </c>
      <c r="BU6" s="43" t="s">
        <v>19</v>
      </c>
      <c r="BV6" s="43" t="s">
        <v>19</v>
      </c>
      <c r="BW6" s="43" t="s">
        <v>19</v>
      </c>
      <c r="BX6" s="43" t="s">
        <v>19</v>
      </c>
      <c r="BY6" s="43" t="s">
        <v>19</v>
      </c>
      <c r="BZ6" s="43" t="s">
        <v>19</v>
      </c>
      <c r="CA6" s="43" t="s">
        <v>19</v>
      </c>
      <c r="CB6" s="43" t="s">
        <v>19</v>
      </c>
      <c r="CC6" s="43" t="s">
        <v>19</v>
      </c>
      <c r="CD6" s="43" t="s">
        <v>19</v>
      </c>
    </row>
    <row r="7" spans="1:82" s="32" customFormat="1" ht="13" customHeight="1">
      <c r="A7" s="68"/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8"/>
      <c r="AK7" s="33"/>
      <c r="AL7" s="43" t="s">
        <v>23</v>
      </c>
      <c r="AM7" s="44">
        <v>480</v>
      </c>
      <c r="AN7" s="44">
        <v>1</v>
      </c>
      <c r="AO7" s="44">
        <v>2</v>
      </c>
      <c r="AP7" s="44">
        <v>3</v>
      </c>
      <c r="AQ7" s="43" t="s">
        <v>19</v>
      </c>
      <c r="AR7" s="43" t="s">
        <v>19</v>
      </c>
      <c r="AS7" s="43" t="s">
        <v>19</v>
      </c>
      <c r="AT7" s="43" t="s">
        <v>19</v>
      </c>
      <c r="AU7" s="43" t="s">
        <v>19</v>
      </c>
      <c r="AV7" s="43" t="s">
        <v>19</v>
      </c>
      <c r="AW7" s="43" t="s">
        <v>19</v>
      </c>
      <c r="AX7" s="43" t="s">
        <v>19</v>
      </c>
      <c r="AY7" s="44">
        <v>121</v>
      </c>
      <c r="AZ7" s="44">
        <v>121</v>
      </c>
      <c r="BA7" s="44">
        <v>121</v>
      </c>
      <c r="BB7" s="44">
        <v>121</v>
      </c>
      <c r="BC7" s="44">
        <v>121</v>
      </c>
      <c r="BD7" s="44">
        <v>121</v>
      </c>
      <c r="BE7" s="44">
        <v>121</v>
      </c>
      <c r="BF7" s="44">
        <v>121</v>
      </c>
      <c r="BG7" s="44">
        <v>121</v>
      </c>
      <c r="BH7" s="44">
        <v>121</v>
      </c>
      <c r="BI7" s="44">
        <v>121</v>
      </c>
      <c r="BJ7" s="44">
        <v>121</v>
      </c>
      <c r="BK7" s="44">
        <v>121</v>
      </c>
      <c r="BL7" s="44">
        <v>119</v>
      </c>
      <c r="BM7" s="44">
        <v>113</v>
      </c>
      <c r="BN7" s="44">
        <v>101</v>
      </c>
      <c r="BO7" s="44">
        <v>84</v>
      </c>
      <c r="BP7" s="44">
        <v>67</v>
      </c>
      <c r="BQ7" s="44">
        <v>51</v>
      </c>
      <c r="BR7" s="44">
        <v>34</v>
      </c>
      <c r="BS7" s="44">
        <v>22</v>
      </c>
      <c r="BT7" s="44">
        <v>17</v>
      </c>
      <c r="BU7" s="43" t="s">
        <v>19</v>
      </c>
      <c r="BV7" s="43" t="s">
        <v>19</v>
      </c>
      <c r="BW7" s="43" t="s">
        <v>19</v>
      </c>
      <c r="BX7" s="43" t="s">
        <v>19</v>
      </c>
      <c r="BY7" s="43" t="s">
        <v>19</v>
      </c>
      <c r="BZ7" s="43" t="s">
        <v>19</v>
      </c>
      <c r="CA7" s="43" t="s">
        <v>19</v>
      </c>
      <c r="CB7" s="43" t="s">
        <v>19</v>
      </c>
      <c r="CC7" s="43" t="s">
        <v>19</v>
      </c>
      <c r="CD7" s="43" t="s">
        <v>19</v>
      </c>
    </row>
    <row r="8" spans="1:82" s="32" customFormat="1" ht="13" customHeight="1">
      <c r="A8" s="68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8"/>
      <c r="AK8" s="33"/>
      <c r="AL8" s="43" t="s">
        <v>24</v>
      </c>
      <c r="AM8" s="44">
        <v>450</v>
      </c>
      <c r="AN8" s="44">
        <v>3</v>
      </c>
      <c r="AO8" s="44">
        <v>1</v>
      </c>
      <c r="AP8" s="44">
        <v>2</v>
      </c>
      <c r="AQ8" s="43" t="s">
        <v>19</v>
      </c>
      <c r="AR8" s="43" t="s">
        <v>19</v>
      </c>
      <c r="AS8" s="43" t="s">
        <v>19</v>
      </c>
      <c r="AT8" s="43" t="s">
        <v>19</v>
      </c>
      <c r="AU8" s="43" t="s">
        <v>19</v>
      </c>
      <c r="AV8" s="43" t="s">
        <v>19</v>
      </c>
      <c r="AW8" s="43" t="s">
        <v>19</v>
      </c>
      <c r="AX8" s="43" t="s">
        <v>19</v>
      </c>
      <c r="AY8" s="45">
        <v>112</v>
      </c>
      <c r="AZ8" s="45">
        <v>112</v>
      </c>
      <c r="BA8" s="45">
        <v>112</v>
      </c>
      <c r="BB8" s="45">
        <v>112</v>
      </c>
      <c r="BC8" s="45">
        <v>112</v>
      </c>
      <c r="BD8" s="45">
        <v>112</v>
      </c>
      <c r="BE8" s="45">
        <v>112</v>
      </c>
      <c r="BF8" s="45">
        <v>112</v>
      </c>
      <c r="BG8" s="45">
        <v>112</v>
      </c>
      <c r="BH8" s="45">
        <v>112</v>
      </c>
      <c r="BI8" s="45">
        <v>112</v>
      </c>
      <c r="BJ8" s="45">
        <v>112</v>
      </c>
      <c r="BK8" s="45">
        <v>112</v>
      </c>
      <c r="BL8" s="45">
        <v>112</v>
      </c>
      <c r="BM8" s="45">
        <v>112</v>
      </c>
      <c r="BN8" s="45">
        <v>112</v>
      </c>
      <c r="BO8" s="45">
        <v>109</v>
      </c>
      <c r="BP8" s="45">
        <v>106</v>
      </c>
      <c r="BQ8" s="45">
        <v>97</v>
      </c>
      <c r="BR8" s="45">
        <v>70</v>
      </c>
      <c r="BS8" s="45">
        <v>44</v>
      </c>
      <c r="BT8" s="45">
        <v>33</v>
      </c>
      <c r="BU8" s="43" t="s">
        <v>19</v>
      </c>
      <c r="BV8" s="43" t="s">
        <v>19</v>
      </c>
      <c r="BW8" s="43" t="s">
        <v>19</v>
      </c>
      <c r="BX8" s="43" t="s">
        <v>19</v>
      </c>
      <c r="BY8" s="43" t="s">
        <v>19</v>
      </c>
      <c r="BZ8" s="43" t="s">
        <v>19</v>
      </c>
      <c r="CA8" s="43" t="s">
        <v>19</v>
      </c>
      <c r="CB8" s="43" t="s">
        <v>19</v>
      </c>
      <c r="CC8" s="43" t="s">
        <v>19</v>
      </c>
      <c r="CD8" s="43" t="s">
        <v>19</v>
      </c>
    </row>
    <row r="9" spans="1:82" s="32" customFormat="1" ht="13" customHeight="1">
      <c r="A9" s="68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8"/>
      <c r="AK9" s="33"/>
      <c r="AL9" s="43" t="s">
        <v>25</v>
      </c>
      <c r="AM9" s="44">
        <v>480</v>
      </c>
      <c r="AN9" s="44">
        <v>3</v>
      </c>
      <c r="AO9" s="44">
        <v>2</v>
      </c>
      <c r="AP9" s="44">
        <v>3</v>
      </c>
      <c r="AQ9" s="43" t="s">
        <v>19</v>
      </c>
      <c r="AR9" s="43" t="s">
        <v>19</v>
      </c>
      <c r="AS9" s="43" t="s">
        <v>19</v>
      </c>
      <c r="AT9" s="43" t="s">
        <v>19</v>
      </c>
      <c r="AU9" s="43" t="s">
        <v>19</v>
      </c>
      <c r="AV9" s="43" t="s">
        <v>19</v>
      </c>
      <c r="AW9" s="43" t="s">
        <v>19</v>
      </c>
      <c r="AX9" s="43" t="s">
        <v>19</v>
      </c>
      <c r="AY9" s="45">
        <v>121</v>
      </c>
      <c r="AZ9" s="45">
        <v>121</v>
      </c>
      <c r="BA9" s="45">
        <v>121</v>
      </c>
      <c r="BB9" s="45">
        <v>121</v>
      </c>
      <c r="BC9" s="45">
        <v>121</v>
      </c>
      <c r="BD9" s="45">
        <v>121</v>
      </c>
      <c r="BE9" s="45">
        <v>121</v>
      </c>
      <c r="BF9" s="45">
        <v>121</v>
      </c>
      <c r="BG9" s="45">
        <v>121</v>
      </c>
      <c r="BH9" s="45">
        <v>121</v>
      </c>
      <c r="BI9" s="45">
        <v>121</v>
      </c>
      <c r="BJ9" s="45">
        <v>121</v>
      </c>
      <c r="BK9" s="45">
        <v>121</v>
      </c>
      <c r="BL9" s="45">
        <v>121</v>
      </c>
      <c r="BM9" s="45">
        <v>121</v>
      </c>
      <c r="BN9" s="45">
        <v>121</v>
      </c>
      <c r="BO9" s="45">
        <v>120</v>
      </c>
      <c r="BP9" s="45">
        <v>118</v>
      </c>
      <c r="BQ9" s="45">
        <v>101</v>
      </c>
      <c r="BR9" s="45">
        <v>70</v>
      </c>
      <c r="BS9" s="45">
        <v>44</v>
      </c>
      <c r="BT9" s="45">
        <v>33</v>
      </c>
      <c r="BU9" s="43" t="s">
        <v>19</v>
      </c>
      <c r="BV9" s="43" t="s">
        <v>19</v>
      </c>
      <c r="BW9" s="43" t="s">
        <v>19</v>
      </c>
      <c r="BX9" s="43" t="s">
        <v>19</v>
      </c>
      <c r="BY9" s="43" t="s">
        <v>19</v>
      </c>
      <c r="BZ9" s="43" t="s">
        <v>19</v>
      </c>
      <c r="CA9" s="43" t="s">
        <v>19</v>
      </c>
      <c r="CB9" s="43" t="s">
        <v>19</v>
      </c>
      <c r="CC9" s="43" t="s">
        <v>19</v>
      </c>
      <c r="CD9" s="43" t="s">
        <v>19</v>
      </c>
    </row>
    <row r="10" spans="1:82" s="32" customFormat="1" ht="13" customHeight="1">
      <c r="A10" s="68"/>
      <c r="B10" s="68"/>
      <c r="C10" s="70" t="s">
        <v>30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68"/>
      <c r="AK10" s="33"/>
      <c r="AL10" s="43" t="s">
        <v>26</v>
      </c>
      <c r="AM10" s="44">
        <v>400</v>
      </c>
      <c r="AN10" s="44">
        <v>1</v>
      </c>
      <c r="AO10" s="44">
        <v>1</v>
      </c>
      <c r="AP10" s="43" t="s">
        <v>27</v>
      </c>
      <c r="AQ10" s="43" t="s">
        <v>19</v>
      </c>
      <c r="AR10" s="43" t="s">
        <v>19</v>
      </c>
      <c r="AS10" s="43" t="s">
        <v>19</v>
      </c>
      <c r="AT10" s="43" t="s">
        <v>19</v>
      </c>
      <c r="AU10" s="43" t="s">
        <v>19</v>
      </c>
      <c r="AV10" s="43" t="s">
        <v>19</v>
      </c>
      <c r="AW10" s="43" t="s">
        <v>19</v>
      </c>
      <c r="AX10" s="43" t="s">
        <v>19</v>
      </c>
      <c r="AY10" s="44">
        <v>100</v>
      </c>
      <c r="AZ10" s="44">
        <v>100</v>
      </c>
      <c r="BA10" s="44">
        <v>100</v>
      </c>
      <c r="BB10" s="44">
        <v>100</v>
      </c>
      <c r="BC10" s="44">
        <v>100</v>
      </c>
      <c r="BD10" s="44">
        <v>100</v>
      </c>
      <c r="BE10" s="44">
        <v>100</v>
      </c>
      <c r="BF10" s="44">
        <v>100</v>
      </c>
      <c r="BG10" s="44">
        <v>100</v>
      </c>
      <c r="BH10" s="44">
        <v>100</v>
      </c>
      <c r="BI10" s="44">
        <v>100</v>
      </c>
      <c r="BJ10" s="44">
        <v>100</v>
      </c>
      <c r="BK10" s="44">
        <v>100</v>
      </c>
      <c r="BL10" s="44">
        <v>100</v>
      </c>
      <c r="BM10" s="43" t="s">
        <v>28</v>
      </c>
      <c r="BN10" s="43" t="s">
        <v>28</v>
      </c>
      <c r="BO10" s="43" t="s">
        <v>28</v>
      </c>
      <c r="BP10" s="43" t="s">
        <v>28</v>
      </c>
      <c r="BQ10" s="43" t="s">
        <v>28</v>
      </c>
      <c r="BR10" s="43" t="s">
        <v>28</v>
      </c>
      <c r="BS10" s="43" t="s">
        <v>28</v>
      </c>
      <c r="BT10" s="43" t="s">
        <v>28</v>
      </c>
      <c r="BU10" s="43" t="s">
        <v>28</v>
      </c>
      <c r="BV10" s="43" t="s">
        <v>28</v>
      </c>
      <c r="BW10" s="43" t="s">
        <v>28</v>
      </c>
      <c r="BX10" s="43" t="s">
        <v>28</v>
      </c>
      <c r="BY10" s="43" t="s">
        <v>28</v>
      </c>
      <c r="BZ10" s="43" t="s">
        <v>28</v>
      </c>
      <c r="CA10" s="43" t="s">
        <v>28</v>
      </c>
      <c r="CB10" s="43" t="s">
        <v>28</v>
      </c>
      <c r="CC10" s="43" t="s">
        <v>28</v>
      </c>
      <c r="CD10" s="43" t="s">
        <v>28</v>
      </c>
    </row>
    <row r="11" spans="1:82" s="32" customFormat="1" ht="13" customHeight="1">
      <c r="A11" s="68"/>
      <c r="B11" s="68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3"/>
      <c r="AI11" s="68"/>
      <c r="AK11" s="33"/>
      <c r="AL11" s="43" t="s">
        <v>29</v>
      </c>
      <c r="AM11" s="44">
        <v>400</v>
      </c>
      <c r="AN11" s="44">
        <v>1</v>
      </c>
      <c r="AO11" s="44">
        <v>1</v>
      </c>
      <c r="AP11" s="43" t="s">
        <v>27</v>
      </c>
      <c r="AQ11" s="43" t="s">
        <v>19</v>
      </c>
      <c r="AR11" s="43" t="s">
        <v>19</v>
      </c>
      <c r="AS11" s="43" t="s">
        <v>19</v>
      </c>
      <c r="AT11" s="43" t="s">
        <v>19</v>
      </c>
      <c r="AU11" s="43" t="s">
        <v>19</v>
      </c>
      <c r="AV11" s="43" t="s">
        <v>19</v>
      </c>
      <c r="AW11" s="43" t="s">
        <v>19</v>
      </c>
      <c r="AX11" s="43" t="s">
        <v>19</v>
      </c>
      <c r="AY11" s="44">
        <v>100</v>
      </c>
      <c r="AZ11" s="44">
        <v>100</v>
      </c>
      <c r="BA11" s="44">
        <v>100</v>
      </c>
      <c r="BB11" s="44">
        <v>100</v>
      </c>
      <c r="BC11" s="44">
        <v>100</v>
      </c>
      <c r="BD11" s="44">
        <v>100</v>
      </c>
      <c r="BE11" s="44">
        <v>100</v>
      </c>
      <c r="BF11" s="44">
        <v>100</v>
      </c>
      <c r="BG11" s="44">
        <v>100</v>
      </c>
      <c r="BH11" s="44">
        <v>100</v>
      </c>
      <c r="BI11" s="44">
        <v>100</v>
      </c>
      <c r="BJ11" s="44">
        <v>100</v>
      </c>
      <c r="BK11" s="44">
        <v>100</v>
      </c>
      <c r="BL11" s="44">
        <v>100</v>
      </c>
      <c r="BM11" s="43" t="s">
        <v>28</v>
      </c>
      <c r="BN11" s="43" t="s">
        <v>28</v>
      </c>
      <c r="BO11" s="43" t="s">
        <v>28</v>
      </c>
      <c r="BP11" s="43" t="s">
        <v>28</v>
      </c>
      <c r="BQ11" s="43" t="s">
        <v>28</v>
      </c>
      <c r="BR11" s="43" t="s">
        <v>28</v>
      </c>
      <c r="BS11" s="43" t="s">
        <v>28</v>
      </c>
      <c r="BT11" s="43" t="s">
        <v>28</v>
      </c>
      <c r="BU11" s="43" t="s">
        <v>28</v>
      </c>
      <c r="BV11" s="43" t="s">
        <v>28</v>
      </c>
      <c r="BW11" s="43" t="s">
        <v>28</v>
      </c>
      <c r="BX11" s="43" t="s">
        <v>28</v>
      </c>
      <c r="BY11" s="43" t="s">
        <v>28</v>
      </c>
      <c r="BZ11" s="43" t="s">
        <v>28</v>
      </c>
      <c r="CA11" s="43" t="s">
        <v>28</v>
      </c>
      <c r="CB11" s="43" t="s">
        <v>28</v>
      </c>
      <c r="CC11" s="43" t="s">
        <v>28</v>
      </c>
      <c r="CD11" s="43" t="s">
        <v>28</v>
      </c>
    </row>
    <row r="12" spans="1:82" s="32" customFormat="1" ht="13" customHeight="1">
      <c r="A12" s="68"/>
      <c r="B12" s="68"/>
      <c r="C12" s="70" t="s">
        <v>34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3"/>
      <c r="AI12" s="68"/>
      <c r="AK12" s="33"/>
      <c r="AL12" s="43" t="s">
        <v>31</v>
      </c>
      <c r="AM12" s="44">
        <v>400</v>
      </c>
      <c r="AN12" s="44">
        <v>1</v>
      </c>
      <c r="AO12" s="44">
        <v>1</v>
      </c>
      <c r="AP12" s="44">
        <v>2</v>
      </c>
      <c r="AQ12" s="43" t="s">
        <v>19</v>
      </c>
      <c r="AR12" s="43" t="s">
        <v>19</v>
      </c>
      <c r="AS12" s="43" t="s">
        <v>19</v>
      </c>
      <c r="AT12" s="43" t="s">
        <v>19</v>
      </c>
      <c r="AU12" s="43" t="s">
        <v>19</v>
      </c>
      <c r="AV12" s="43" t="s">
        <v>19</v>
      </c>
      <c r="AW12" s="43" t="s">
        <v>19</v>
      </c>
      <c r="AX12" s="44">
        <v>100</v>
      </c>
      <c r="AY12" s="44">
        <v>100</v>
      </c>
      <c r="AZ12" s="44">
        <v>100</v>
      </c>
      <c r="BA12" s="44">
        <v>100</v>
      </c>
      <c r="BB12" s="44">
        <v>100</v>
      </c>
      <c r="BC12" s="44">
        <v>100</v>
      </c>
      <c r="BD12" s="44">
        <v>100</v>
      </c>
      <c r="BE12" s="44">
        <v>100</v>
      </c>
      <c r="BF12" s="44">
        <v>100</v>
      </c>
      <c r="BG12" s="44">
        <v>100</v>
      </c>
      <c r="BH12" s="44">
        <v>100</v>
      </c>
      <c r="BI12" s="44">
        <v>100</v>
      </c>
      <c r="BJ12" s="44">
        <v>100</v>
      </c>
      <c r="BK12" s="44">
        <v>100</v>
      </c>
      <c r="BL12" s="44">
        <v>100</v>
      </c>
      <c r="BM12" s="43" t="s">
        <v>32</v>
      </c>
      <c r="BN12" s="43" t="s">
        <v>32</v>
      </c>
      <c r="BO12" s="43" t="s">
        <v>32</v>
      </c>
      <c r="BP12" s="43" t="s">
        <v>32</v>
      </c>
      <c r="BQ12" s="43" t="s">
        <v>32</v>
      </c>
      <c r="BR12" s="43" t="s">
        <v>32</v>
      </c>
      <c r="BS12" s="43" t="s">
        <v>32</v>
      </c>
      <c r="BT12" s="43" t="s">
        <v>32</v>
      </c>
      <c r="BU12" s="43" t="s">
        <v>32</v>
      </c>
      <c r="BV12" s="43" t="s">
        <v>32</v>
      </c>
      <c r="BW12" s="43" t="s">
        <v>32</v>
      </c>
      <c r="BX12" s="43" t="s">
        <v>32</v>
      </c>
      <c r="BY12" s="43" t="s">
        <v>32</v>
      </c>
      <c r="BZ12" s="43" t="s">
        <v>32</v>
      </c>
      <c r="CA12" s="43" t="s">
        <v>32</v>
      </c>
      <c r="CB12" s="43" t="s">
        <v>32</v>
      </c>
      <c r="CC12" s="43" t="s">
        <v>32</v>
      </c>
      <c r="CD12" s="43" t="s">
        <v>32</v>
      </c>
    </row>
    <row r="13" spans="1:82" s="32" customFormat="1" ht="13" customHeight="1">
      <c r="A13" s="68"/>
      <c r="B13" s="68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68"/>
      <c r="AK13" s="33"/>
      <c r="AL13" s="43" t="s">
        <v>33</v>
      </c>
      <c r="AM13" s="45">
        <v>490</v>
      </c>
      <c r="AN13" s="45">
        <v>1</v>
      </c>
      <c r="AO13" s="45">
        <v>2</v>
      </c>
      <c r="AP13" s="45">
        <v>3</v>
      </c>
      <c r="AQ13" s="43" t="s">
        <v>19</v>
      </c>
      <c r="AR13" s="43" t="s">
        <v>19</v>
      </c>
      <c r="AS13" s="43" t="s">
        <v>19</v>
      </c>
      <c r="AT13" s="43" t="s">
        <v>19</v>
      </c>
      <c r="AU13" s="43" t="s">
        <v>19</v>
      </c>
      <c r="AV13" s="43" t="s">
        <v>19</v>
      </c>
      <c r="AW13" s="43" t="s">
        <v>19</v>
      </c>
      <c r="AX13" s="43" t="s">
        <v>19</v>
      </c>
      <c r="AY13" s="45">
        <v>122</v>
      </c>
      <c r="AZ13" s="45">
        <v>122</v>
      </c>
      <c r="BA13" s="45">
        <v>122</v>
      </c>
      <c r="BB13" s="45">
        <v>122</v>
      </c>
      <c r="BC13" s="45">
        <v>122</v>
      </c>
      <c r="BD13" s="45">
        <v>122</v>
      </c>
      <c r="BE13" s="45">
        <v>122</v>
      </c>
      <c r="BF13" s="45">
        <v>122</v>
      </c>
      <c r="BG13" s="45">
        <v>122</v>
      </c>
      <c r="BH13" s="45">
        <v>122</v>
      </c>
      <c r="BI13" s="45">
        <v>122</v>
      </c>
      <c r="BJ13" s="45">
        <v>122</v>
      </c>
      <c r="BK13" s="45">
        <v>122</v>
      </c>
      <c r="BL13" s="45">
        <v>122</v>
      </c>
      <c r="BM13" s="43" t="s">
        <v>32</v>
      </c>
      <c r="BN13" s="43" t="s">
        <v>32</v>
      </c>
      <c r="BO13" s="43" t="s">
        <v>32</v>
      </c>
      <c r="BP13" s="43" t="s">
        <v>32</v>
      </c>
      <c r="BQ13" s="43" t="s">
        <v>32</v>
      </c>
      <c r="BR13" s="43" t="s">
        <v>32</v>
      </c>
      <c r="BS13" s="43" t="s">
        <v>32</v>
      </c>
      <c r="BT13" s="43" t="s">
        <v>32</v>
      </c>
      <c r="BU13" s="43" t="s">
        <v>32</v>
      </c>
      <c r="BV13" s="43" t="s">
        <v>32</v>
      </c>
      <c r="BW13" s="43" t="s">
        <v>32</v>
      </c>
      <c r="BX13" s="43" t="s">
        <v>32</v>
      </c>
      <c r="BY13" s="43" t="s">
        <v>32</v>
      </c>
      <c r="BZ13" s="43" t="s">
        <v>32</v>
      </c>
      <c r="CA13" s="43" t="s">
        <v>32</v>
      </c>
      <c r="CB13" s="43" t="s">
        <v>32</v>
      </c>
      <c r="CC13" s="43" t="s">
        <v>32</v>
      </c>
      <c r="CD13" s="43" t="s">
        <v>32</v>
      </c>
    </row>
    <row r="14" spans="1:82" s="32" customFormat="1" ht="13" customHeight="1">
      <c r="A14" s="68"/>
      <c r="B14" s="68"/>
      <c r="C14" s="70" t="s">
        <v>37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3"/>
      <c r="AI14" s="68"/>
      <c r="AK14" s="33"/>
      <c r="AL14" s="43" t="s">
        <v>35</v>
      </c>
      <c r="AM14" s="45">
        <v>490</v>
      </c>
      <c r="AN14" s="45">
        <v>1</v>
      </c>
      <c r="AO14" s="45">
        <v>2</v>
      </c>
      <c r="AP14" s="45">
        <v>3</v>
      </c>
      <c r="AQ14" s="43" t="s">
        <v>19</v>
      </c>
      <c r="AR14" s="43" t="s">
        <v>19</v>
      </c>
      <c r="AS14" s="43" t="s">
        <v>19</v>
      </c>
      <c r="AT14" s="43" t="s">
        <v>19</v>
      </c>
      <c r="AU14" s="43" t="s">
        <v>19</v>
      </c>
      <c r="AV14" s="43" t="s">
        <v>19</v>
      </c>
      <c r="AW14" s="43" t="s">
        <v>19</v>
      </c>
      <c r="AX14" s="43" t="s">
        <v>19</v>
      </c>
      <c r="AY14" s="45">
        <v>122</v>
      </c>
      <c r="AZ14" s="45">
        <v>122</v>
      </c>
      <c r="BA14" s="45">
        <v>122</v>
      </c>
      <c r="BB14" s="45">
        <v>122</v>
      </c>
      <c r="BC14" s="45">
        <v>122</v>
      </c>
      <c r="BD14" s="45">
        <v>122</v>
      </c>
      <c r="BE14" s="45">
        <v>122</v>
      </c>
      <c r="BF14" s="45">
        <v>122</v>
      </c>
      <c r="BG14" s="45">
        <v>122</v>
      </c>
      <c r="BH14" s="45">
        <v>122</v>
      </c>
      <c r="BI14" s="45">
        <v>122</v>
      </c>
      <c r="BJ14" s="45">
        <v>122</v>
      </c>
      <c r="BK14" s="45">
        <v>122</v>
      </c>
      <c r="BL14" s="45">
        <v>122</v>
      </c>
      <c r="BM14" s="43" t="s">
        <v>32</v>
      </c>
      <c r="BN14" s="43" t="s">
        <v>32</v>
      </c>
      <c r="BO14" s="43" t="s">
        <v>32</v>
      </c>
      <c r="BP14" s="43" t="s">
        <v>32</v>
      </c>
      <c r="BQ14" s="43" t="s">
        <v>32</v>
      </c>
      <c r="BR14" s="43" t="s">
        <v>32</v>
      </c>
      <c r="BS14" s="43" t="s">
        <v>32</v>
      </c>
      <c r="BT14" s="43" t="s">
        <v>32</v>
      </c>
      <c r="BU14" s="43" t="s">
        <v>32</v>
      </c>
      <c r="BV14" s="43" t="s">
        <v>32</v>
      </c>
      <c r="BW14" s="43" t="s">
        <v>32</v>
      </c>
      <c r="BX14" s="43" t="s">
        <v>32</v>
      </c>
      <c r="BY14" s="43" t="s">
        <v>32</v>
      </c>
      <c r="BZ14" s="43" t="s">
        <v>32</v>
      </c>
      <c r="CA14" s="43" t="s">
        <v>32</v>
      </c>
      <c r="CB14" s="43" t="s">
        <v>32</v>
      </c>
      <c r="CC14" s="43" t="s">
        <v>32</v>
      </c>
      <c r="CD14" s="43" t="s">
        <v>32</v>
      </c>
    </row>
    <row r="15" spans="1:82" s="32" customFormat="1" ht="13" customHeight="1">
      <c r="A15" s="68"/>
      <c r="B15" s="68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3"/>
      <c r="AI15" s="68"/>
      <c r="AK15" s="33"/>
      <c r="AL15" s="43" t="s">
        <v>36</v>
      </c>
      <c r="AM15" s="45">
        <v>490</v>
      </c>
      <c r="AN15" s="45">
        <v>1</v>
      </c>
      <c r="AO15" s="45">
        <v>2</v>
      </c>
      <c r="AP15" s="45">
        <v>3</v>
      </c>
      <c r="AQ15" s="43" t="s">
        <v>19</v>
      </c>
      <c r="AR15" s="43" t="s">
        <v>19</v>
      </c>
      <c r="AS15" s="43" t="s">
        <v>19</v>
      </c>
      <c r="AT15" s="43" t="s">
        <v>19</v>
      </c>
      <c r="AU15" s="43" t="s">
        <v>19</v>
      </c>
      <c r="AV15" s="43" t="s">
        <v>19</v>
      </c>
      <c r="AW15" s="43" t="s">
        <v>19</v>
      </c>
      <c r="AX15" s="45">
        <v>122</v>
      </c>
      <c r="AY15" s="45">
        <v>122</v>
      </c>
      <c r="AZ15" s="45">
        <v>122</v>
      </c>
      <c r="BA15" s="45">
        <v>122</v>
      </c>
      <c r="BB15" s="45">
        <v>122</v>
      </c>
      <c r="BC15" s="45">
        <v>122</v>
      </c>
      <c r="BD15" s="45">
        <v>122</v>
      </c>
      <c r="BE15" s="45">
        <v>122</v>
      </c>
      <c r="BF15" s="45">
        <v>122</v>
      </c>
      <c r="BG15" s="45">
        <v>122</v>
      </c>
      <c r="BH15" s="45">
        <v>122</v>
      </c>
      <c r="BI15" s="45">
        <v>122</v>
      </c>
      <c r="BJ15" s="45">
        <v>122</v>
      </c>
      <c r="BK15" s="45">
        <v>122</v>
      </c>
      <c r="BL15" s="45">
        <v>122</v>
      </c>
      <c r="BM15" s="43" t="s">
        <v>32</v>
      </c>
      <c r="BN15" s="43" t="s">
        <v>32</v>
      </c>
      <c r="BO15" s="43" t="s">
        <v>32</v>
      </c>
      <c r="BP15" s="43" t="s">
        <v>32</v>
      </c>
      <c r="BQ15" s="43" t="s">
        <v>32</v>
      </c>
      <c r="BR15" s="43" t="s">
        <v>32</v>
      </c>
      <c r="BS15" s="43" t="s">
        <v>32</v>
      </c>
      <c r="BT15" s="43" t="s">
        <v>32</v>
      </c>
      <c r="BU15" s="43" t="s">
        <v>32</v>
      </c>
      <c r="BV15" s="43" t="s">
        <v>32</v>
      </c>
      <c r="BW15" s="43" t="s">
        <v>32</v>
      </c>
      <c r="BX15" s="43" t="s">
        <v>32</v>
      </c>
      <c r="BY15" s="43" t="s">
        <v>32</v>
      </c>
      <c r="BZ15" s="43" t="s">
        <v>32</v>
      </c>
      <c r="CA15" s="43" t="s">
        <v>32</v>
      </c>
      <c r="CB15" s="43" t="s">
        <v>32</v>
      </c>
      <c r="CC15" s="43" t="s">
        <v>32</v>
      </c>
      <c r="CD15" s="43" t="s">
        <v>32</v>
      </c>
    </row>
    <row r="16" spans="1:82" s="32" customFormat="1" ht="13" customHeight="1">
      <c r="A16" s="68"/>
      <c r="B16" s="68"/>
      <c r="C16" s="70" t="s">
        <v>110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68"/>
      <c r="AK16" s="33"/>
      <c r="AL16" s="43" t="s">
        <v>38</v>
      </c>
      <c r="AM16" s="45">
        <v>490</v>
      </c>
      <c r="AN16" s="45">
        <v>1</v>
      </c>
      <c r="AO16" s="45">
        <v>2</v>
      </c>
      <c r="AP16" s="45">
        <v>3</v>
      </c>
      <c r="AQ16" s="43" t="s">
        <v>19</v>
      </c>
      <c r="AR16" s="43" t="s">
        <v>19</v>
      </c>
      <c r="AS16" s="43" t="s">
        <v>19</v>
      </c>
      <c r="AT16" s="43" t="s">
        <v>19</v>
      </c>
      <c r="AU16" s="43" t="s">
        <v>19</v>
      </c>
      <c r="AV16" s="43" t="s">
        <v>19</v>
      </c>
      <c r="AW16" s="43" t="s">
        <v>19</v>
      </c>
      <c r="AX16" s="43" t="s">
        <v>19</v>
      </c>
      <c r="AY16" s="45">
        <v>122</v>
      </c>
      <c r="AZ16" s="45">
        <v>122</v>
      </c>
      <c r="BA16" s="45">
        <v>122</v>
      </c>
      <c r="BB16" s="45">
        <v>122</v>
      </c>
      <c r="BC16" s="45">
        <v>122</v>
      </c>
      <c r="BD16" s="45">
        <v>122</v>
      </c>
      <c r="BE16" s="45">
        <v>122</v>
      </c>
      <c r="BF16" s="45">
        <v>122</v>
      </c>
      <c r="BG16" s="45">
        <v>122</v>
      </c>
      <c r="BH16" s="45">
        <v>122</v>
      </c>
      <c r="BI16" s="45">
        <v>122</v>
      </c>
      <c r="BJ16" s="45">
        <v>122</v>
      </c>
      <c r="BK16" s="45">
        <v>122</v>
      </c>
      <c r="BL16" s="45">
        <v>122</v>
      </c>
      <c r="BM16" s="43" t="s">
        <v>32</v>
      </c>
      <c r="BN16" s="43" t="s">
        <v>32</v>
      </c>
      <c r="BO16" s="43" t="s">
        <v>32</v>
      </c>
      <c r="BP16" s="43" t="s">
        <v>32</v>
      </c>
      <c r="BQ16" s="43" t="s">
        <v>32</v>
      </c>
      <c r="BR16" s="43" t="s">
        <v>32</v>
      </c>
      <c r="BS16" s="43" t="s">
        <v>32</v>
      </c>
      <c r="BT16" s="43" t="s">
        <v>32</v>
      </c>
      <c r="BU16" s="43" t="s">
        <v>32</v>
      </c>
      <c r="BV16" s="43" t="s">
        <v>32</v>
      </c>
      <c r="BW16" s="43" t="s">
        <v>32</v>
      </c>
      <c r="BX16" s="43" t="s">
        <v>32</v>
      </c>
      <c r="BY16" s="43" t="s">
        <v>32</v>
      </c>
      <c r="BZ16" s="43" t="s">
        <v>32</v>
      </c>
      <c r="CA16" s="43" t="s">
        <v>32</v>
      </c>
      <c r="CB16" s="43" t="s">
        <v>32</v>
      </c>
      <c r="CC16" s="43" t="s">
        <v>32</v>
      </c>
      <c r="CD16" s="43" t="s">
        <v>32</v>
      </c>
    </row>
    <row r="17" spans="1:82" s="32" customFormat="1" ht="15" customHeight="1">
      <c r="A17" s="68"/>
      <c r="B17" s="68"/>
      <c r="C17" s="70" t="s">
        <v>40</v>
      </c>
      <c r="D17" s="70"/>
      <c r="E17" s="70"/>
      <c r="F17" s="78" t="s">
        <v>115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3"/>
      <c r="AI17" s="68"/>
      <c r="AK17" s="33"/>
      <c r="AL17" s="43" t="s">
        <v>39</v>
      </c>
      <c r="AM17" s="45">
        <v>490</v>
      </c>
      <c r="AN17" s="45">
        <v>1</v>
      </c>
      <c r="AO17" s="45">
        <v>2</v>
      </c>
      <c r="AP17" s="45">
        <v>3</v>
      </c>
      <c r="AQ17" s="43" t="s">
        <v>19</v>
      </c>
      <c r="AR17" s="43" t="s">
        <v>19</v>
      </c>
      <c r="AS17" s="43" t="s">
        <v>19</v>
      </c>
      <c r="AT17" s="43" t="s">
        <v>19</v>
      </c>
      <c r="AU17" s="43" t="s">
        <v>19</v>
      </c>
      <c r="AV17" s="43" t="s">
        <v>19</v>
      </c>
      <c r="AW17" s="43" t="s">
        <v>19</v>
      </c>
      <c r="AX17" s="43" t="s">
        <v>19</v>
      </c>
      <c r="AY17" s="45">
        <v>122</v>
      </c>
      <c r="AZ17" s="45">
        <v>122</v>
      </c>
      <c r="BA17" s="45">
        <v>122</v>
      </c>
      <c r="BB17" s="45">
        <v>122</v>
      </c>
      <c r="BC17" s="45">
        <v>122</v>
      </c>
      <c r="BD17" s="45">
        <v>122</v>
      </c>
      <c r="BE17" s="45">
        <v>122</v>
      </c>
      <c r="BF17" s="45">
        <v>122</v>
      </c>
      <c r="BG17" s="45">
        <v>122</v>
      </c>
      <c r="BH17" s="45">
        <v>122</v>
      </c>
      <c r="BI17" s="45">
        <v>122</v>
      </c>
      <c r="BJ17" s="45">
        <v>122</v>
      </c>
      <c r="BK17" s="45">
        <v>122</v>
      </c>
      <c r="BL17" s="45">
        <v>122</v>
      </c>
      <c r="BM17" s="43" t="s">
        <v>32</v>
      </c>
      <c r="BN17" s="43" t="s">
        <v>32</v>
      </c>
      <c r="BO17" s="43" t="s">
        <v>32</v>
      </c>
      <c r="BP17" s="43" t="s">
        <v>32</v>
      </c>
      <c r="BQ17" s="43" t="s">
        <v>32</v>
      </c>
      <c r="BR17" s="43" t="s">
        <v>32</v>
      </c>
      <c r="BS17" s="43" t="s">
        <v>32</v>
      </c>
      <c r="BT17" s="43" t="s">
        <v>32</v>
      </c>
      <c r="BU17" s="43" t="s">
        <v>32</v>
      </c>
      <c r="BV17" s="43" t="s">
        <v>32</v>
      </c>
      <c r="BW17" s="43" t="s">
        <v>32</v>
      </c>
      <c r="BX17" s="43" t="s">
        <v>32</v>
      </c>
      <c r="BY17" s="43" t="s">
        <v>32</v>
      </c>
      <c r="BZ17" s="43" t="s">
        <v>32</v>
      </c>
      <c r="CA17" s="43" t="s">
        <v>32</v>
      </c>
      <c r="CB17" s="43" t="s">
        <v>32</v>
      </c>
      <c r="CC17" s="43" t="s">
        <v>32</v>
      </c>
      <c r="CD17" s="43" t="s">
        <v>32</v>
      </c>
    </row>
    <row r="18" spans="1:82" s="32" customFormat="1" ht="15" customHeight="1">
      <c r="A18" s="68"/>
      <c r="B18" s="68"/>
      <c r="C18" s="70" t="s">
        <v>68</v>
      </c>
      <c r="D18" s="70"/>
      <c r="E18" s="70"/>
      <c r="F18" s="78" t="s">
        <v>89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1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3"/>
      <c r="AI18" s="68"/>
      <c r="AK18" s="33"/>
      <c r="AL18" s="46" t="s">
        <v>41</v>
      </c>
      <c r="AM18" s="47">
        <v>520</v>
      </c>
      <c r="AN18" s="100" t="s">
        <v>42</v>
      </c>
      <c r="AO18" s="46" t="s">
        <v>19</v>
      </c>
      <c r="AP18" s="48">
        <v>6</v>
      </c>
      <c r="AQ18" s="43" t="s">
        <v>32</v>
      </c>
      <c r="AR18" s="44">
        <v>129</v>
      </c>
      <c r="AS18" s="44">
        <v>129</v>
      </c>
      <c r="AT18" s="44">
        <v>129</v>
      </c>
      <c r="AU18" s="44">
        <v>129</v>
      </c>
      <c r="AV18" s="44">
        <v>129</v>
      </c>
      <c r="AW18" s="44">
        <v>129</v>
      </c>
      <c r="AX18" s="44">
        <v>129</v>
      </c>
      <c r="AY18" s="44">
        <v>129</v>
      </c>
      <c r="AZ18" s="44">
        <v>129</v>
      </c>
      <c r="BA18" s="44">
        <v>120</v>
      </c>
      <c r="BB18" s="44">
        <v>114</v>
      </c>
      <c r="BC18" s="44">
        <v>108</v>
      </c>
      <c r="BD18" s="44">
        <v>103</v>
      </c>
      <c r="BE18" s="44">
        <v>100</v>
      </c>
      <c r="BF18" s="44">
        <v>95</v>
      </c>
      <c r="BG18" s="44">
        <v>93</v>
      </c>
      <c r="BH18" s="44">
        <v>90</v>
      </c>
      <c r="BI18" s="44">
        <v>87</v>
      </c>
      <c r="BJ18" s="44">
        <v>85</v>
      </c>
      <c r="BK18" s="44">
        <v>83</v>
      </c>
      <c r="BL18" s="44">
        <v>82</v>
      </c>
      <c r="BM18" s="44">
        <v>81</v>
      </c>
      <c r="BN18" s="44">
        <v>79</v>
      </c>
      <c r="BO18" s="44">
        <v>77</v>
      </c>
      <c r="BP18" s="44">
        <v>76</v>
      </c>
      <c r="BQ18" s="44">
        <v>75</v>
      </c>
      <c r="BR18" s="44">
        <v>74</v>
      </c>
      <c r="BS18" s="44">
        <v>72</v>
      </c>
      <c r="BT18" s="44">
        <v>71</v>
      </c>
      <c r="BU18" s="44">
        <v>69</v>
      </c>
      <c r="BV18" s="44">
        <v>64</v>
      </c>
      <c r="BW18" s="44">
        <v>52</v>
      </c>
      <c r="BX18" s="44">
        <v>42</v>
      </c>
      <c r="BY18" s="44">
        <v>33</v>
      </c>
      <c r="BZ18" s="44">
        <v>27</v>
      </c>
      <c r="CA18" s="44">
        <v>21</v>
      </c>
      <c r="CB18" s="44">
        <v>17</v>
      </c>
      <c r="CC18" s="44">
        <v>14</v>
      </c>
      <c r="CD18" s="44">
        <v>11</v>
      </c>
    </row>
    <row r="19" spans="1:82" s="32" customFormat="1" ht="13" customHeight="1">
      <c r="A19" s="68"/>
      <c r="B19" s="68"/>
      <c r="C19" s="70" t="s">
        <v>90</v>
      </c>
      <c r="D19" s="70"/>
      <c r="E19" s="70"/>
      <c r="F19" s="78" t="s">
        <v>91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86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05"/>
      <c r="AI19" s="68"/>
      <c r="AK19" s="33"/>
      <c r="AL19" s="46" t="s">
        <v>43</v>
      </c>
      <c r="AM19" s="47">
        <v>480</v>
      </c>
      <c r="AN19" s="100"/>
      <c r="AO19" s="46" t="s">
        <v>19</v>
      </c>
      <c r="AP19" s="48">
        <v>6</v>
      </c>
      <c r="AQ19" s="43" t="s">
        <v>32</v>
      </c>
      <c r="AR19" s="44">
        <v>120</v>
      </c>
      <c r="AS19" s="44">
        <v>120</v>
      </c>
      <c r="AT19" s="44">
        <v>120</v>
      </c>
      <c r="AU19" s="44">
        <v>120</v>
      </c>
      <c r="AV19" s="44">
        <v>120</v>
      </c>
      <c r="AW19" s="44">
        <v>120</v>
      </c>
      <c r="AX19" s="44">
        <v>120</v>
      </c>
      <c r="AY19" s="44">
        <v>120</v>
      </c>
      <c r="AZ19" s="44">
        <v>120</v>
      </c>
      <c r="BA19" s="44">
        <v>117</v>
      </c>
      <c r="BB19" s="44">
        <v>113</v>
      </c>
      <c r="BC19" s="44">
        <v>108</v>
      </c>
      <c r="BD19" s="44">
        <v>103</v>
      </c>
      <c r="BE19" s="44">
        <v>100</v>
      </c>
      <c r="BF19" s="44">
        <v>96</v>
      </c>
      <c r="BG19" s="44">
        <v>93</v>
      </c>
      <c r="BH19" s="44">
        <v>90</v>
      </c>
      <c r="BI19" s="44">
        <v>87</v>
      </c>
      <c r="BJ19" s="44">
        <v>85</v>
      </c>
      <c r="BK19" s="44">
        <v>83</v>
      </c>
      <c r="BL19" s="44">
        <v>82</v>
      </c>
      <c r="BM19" s="44">
        <v>81</v>
      </c>
      <c r="BN19" s="44">
        <v>79</v>
      </c>
      <c r="BO19" s="44">
        <v>77</v>
      </c>
      <c r="BP19" s="44">
        <v>76</v>
      </c>
      <c r="BQ19" s="44">
        <v>75</v>
      </c>
      <c r="BR19" s="44">
        <v>74</v>
      </c>
      <c r="BS19" s="44">
        <v>72</v>
      </c>
      <c r="BT19" s="44">
        <v>71</v>
      </c>
      <c r="BU19" s="44">
        <v>69</v>
      </c>
      <c r="BV19" s="44">
        <v>64</v>
      </c>
      <c r="BW19" s="44">
        <v>52</v>
      </c>
      <c r="BX19" s="44">
        <v>42</v>
      </c>
      <c r="BY19" s="44">
        <v>33</v>
      </c>
      <c r="BZ19" s="44">
        <v>27</v>
      </c>
      <c r="CA19" s="44">
        <v>21</v>
      </c>
      <c r="CB19" s="44">
        <v>17</v>
      </c>
      <c r="CC19" s="44">
        <v>14</v>
      </c>
      <c r="CD19" s="44">
        <v>11</v>
      </c>
    </row>
    <row r="20" spans="1:82" s="32" customFormat="1" ht="13" customHeight="1">
      <c r="A20" s="68"/>
      <c r="B20" s="68"/>
      <c r="C20" s="70"/>
      <c r="D20" s="70"/>
      <c r="E20" s="70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8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105"/>
      <c r="AI20" s="68"/>
      <c r="AK20" s="33"/>
      <c r="AL20" s="46" t="s">
        <v>44</v>
      </c>
      <c r="AM20" s="47">
        <v>480</v>
      </c>
      <c r="AN20" s="46" t="s">
        <v>42</v>
      </c>
      <c r="AO20" s="46" t="s">
        <v>19</v>
      </c>
      <c r="AP20" s="48">
        <v>8</v>
      </c>
      <c r="AQ20" s="44">
        <v>114</v>
      </c>
      <c r="AR20" s="44">
        <v>114</v>
      </c>
      <c r="AS20" s="44">
        <v>114</v>
      </c>
      <c r="AT20" s="44">
        <v>114</v>
      </c>
      <c r="AU20" s="44">
        <v>114</v>
      </c>
      <c r="AV20" s="44">
        <v>114</v>
      </c>
      <c r="AW20" s="44">
        <v>114</v>
      </c>
      <c r="AX20" s="44">
        <v>114</v>
      </c>
      <c r="AY20" s="44">
        <v>114</v>
      </c>
      <c r="AZ20" s="44">
        <v>114</v>
      </c>
      <c r="BA20" s="44">
        <v>104</v>
      </c>
      <c r="BB20" s="44">
        <v>97</v>
      </c>
      <c r="BC20" s="44">
        <v>93</v>
      </c>
      <c r="BD20" s="44">
        <v>88</v>
      </c>
      <c r="BE20" s="44">
        <v>85</v>
      </c>
      <c r="BF20" s="44">
        <v>81</v>
      </c>
      <c r="BG20" s="44">
        <v>79</v>
      </c>
      <c r="BH20" s="44">
        <v>76</v>
      </c>
      <c r="BI20" s="44">
        <v>74</v>
      </c>
      <c r="BJ20" s="44">
        <v>72</v>
      </c>
      <c r="BK20" s="44">
        <v>71</v>
      </c>
      <c r="BL20" s="44">
        <v>69</v>
      </c>
      <c r="BM20" s="44">
        <v>69</v>
      </c>
      <c r="BN20" s="44">
        <v>68</v>
      </c>
      <c r="BO20" s="44">
        <v>67</v>
      </c>
      <c r="BP20" s="43" t="s">
        <v>32</v>
      </c>
      <c r="BQ20" s="43" t="s">
        <v>32</v>
      </c>
      <c r="BR20" s="43" t="s">
        <v>32</v>
      </c>
      <c r="BS20" s="43" t="s">
        <v>32</v>
      </c>
      <c r="BT20" s="43" t="s">
        <v>32</v>
      </c>
      <c r="BU20" s="43" t="s">
        <v>32</v>
      </c>
      <c r="BV20" s="43" t="s">
        <v>32</v>
      </c>
      <c r="BW20" s="43" t="s">
        <v>32</v>
      </c>
      <c r="BX20" s="43" t="s">
        <v>32</v>
      </c>
      <c r="BY20" s="43" t="s">
        <v>32</v>
      </c>
      <c r="BZ20" s="43" t="s">
        <v>32</v>
      </c>
      <c r="CA20" s="43" t="s">
        <v>32</v>
      </c>
      <c r="CB20" s="43" t="s">
        <v>32</v>
      </c>
      <c r="CC20" s="43" t="s">
        <v>32</v>
      </c>
      <c r="CD20" s="43" t="s">
        <v>32</v>
      </c>
    </row>
    <row r="21" spans="1:82" s="32" customFormat="1" ht="13" customHeight="1">
      <c r="A21" s="68"/>
      <c r="B21" s="68"/>
      <c r="C21" s="70" t="s">
        <v>92</v>
      </c>
      <c r="D21" s="70"/>
      <c r="E21" s="70"/>
      <c r="F21" s="78" t="s">
        <v>93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83" t="str">
        <f>IFERROR(VLOOKUP(S19,$AL$3:$CD$29,MATCH(S18,$AL$3:$CD$3,0),FALSE),"0")</f>
        <v>0</v>
      </c>
      <c r="T21" s="84"/>
      <c r="U21" s="84"/>
      <c r="V21" s="84"/>
      <c r="W21" s="84" t="str">
        <f>IFERROR(VLOOKUP(W19,$AL$3:$CD$29,MATCH(W18,$AL$3:$CD$3,0),FALSE),"0")</f>
        <v>0</v>
      </c>
      <c r="X21" s="84"/>
      <c r="Y21" s="84"/>
      <c r="Z21" s="84"/>
      <c r="AA21" s="84" t="str">
        <f>IFERROR(VLOOKUP(AA19,$AL$3:$CD$29,MATCH(AA18,$AL$3:$CD$3,0),FALSE),"0")</f>
        <v>0</v>
      </c>
      <c r="AB21" s="84"/>
      <c r="AC21" s="84"/>
      <c r="AD21" s="84"/>
      <c r="AE21" s="84" t="str">
        <f>IFERROR(VLOOKUP(AE19,$AL$3:$CD$29,MATCH(AE18,$AL$3:$CD$3,0),FALSE),"0")</f>
        <v>0</v>
      </c>
      <c r="AF21" s="84"/>
      <c r="AG21" s="84"/>
      <c r="AH21" s="85"/>
      <c r="AI21" s="68"/>
      <c r="AK21" s="33"/>
      <c r="AL21" s="46" t="s">
        <v>45</v>
      </c>
      <c r="AM21" s="47">
        <v>450</v>
      </c>
      <c r="AN21" s="46" t="s">
        <v>42</v>
      </c>
      <c r="AO21" s="46" t="s">
        <v>19</v>
      </c>
      <c r="AP21" s="48">
        <v>8</v>
      </c>
      <c r="AQ21" s="44">
        <v>112</v>
      </c>
      <c r="AR21" s="44">
        <v>112</v>
      </c>
      <c r="AS21" s="44">
        <v>112</v>
      </c>
      <c r="AT21" s="44">
        <v>112</v>
      </c>
      <c r="AU21" s="44">
        <v>112</v>
      </c>
      <c r="AV21" s="44">
        <v>112</v>
      </c>
      <c r="AW21" s="44">
        <v>112</v>
      </c>
      <c r="AX21" s="44">
        <v>112</v>
      </c>
      <c r="AY21" s="44">
        <v>112</v>
      </c>
      <c r="AZ21" s="44">
        <v>112</v>
      </c>
      <c r="BA21" s="44">
        <v>103</v>
      </c>
      <c r="BB21" s="44">
        <v>97</v>
      </c>
      <c r="BC21" s="44">
        <v>93</v>
      </c>
      <c r="BD21" s="44">
        <v>88</v>
      </c>
      <c r="BE21" s="44">
        <v>85</v>
      </c>
      <c r="BF21" s="44">
        <v>81</v>
      </c>
      <c r="BG21" s="44">
        <v>79</v>
      </c>
      <c r="BH21" s="44">
        <v>76</v>
      </c>
      <c r="BI21" s="44">
        <v>74</v>
      </c>
      <c r="BJ21" s="44">
        <v>72</v>
      </c>
      <c r="BK21" s="44">
        <v>71</v>
      </c>
      <c r="BL21" s="44">
        <v>69</v>
      </c>
      <c r="BM21" s="44">
        <v>69</v>
      </c>
      <c r="BN21" s="44">
        <v>68</v>
      </c>
      <c r="BO21" s="44">
        <v>67</v>
      </c>
      <c r="BP21" s="43" t="s">
        <v>32</v>
      </c>
      <c r="BQ21" s="43" t="s">
        <v>32</v>
      </c>
      <c r="BR21" s="43" t="s">
        <v>32</v>
      </c>
      <c r="BS21" s="43" t="s">
        <v>32</v>
      </c>
      <c r="BT21" s="43" t="s">
        <v>32</v>
      </c>
      <c r="BU21" s="43" t="s">
        <v>32</v>
      </c>
      <c r="BV21" s="43" t="s">
        <v>32</v>
      </c>
      <c r="BW21" s="43" t="s">
        <v>32</v>
      </c>
      <c r="BX21" s="43" t="s">
        <v>32</v>
      </c>
      <c r="BY21" s="43" t="s">
        <v>32</v>
      </c>
      <c r="BZ21" s="43" t="s">
        <v>32</v>
      </c>
      <c r="CA21" s="43" t="s">
        <v>32</v>
      </c>
      <c r="CB21" s="43" t="s">
        <v>32</v>
      </c>
      <c r="CC21" s="43" t="s">
        <v>32</v>
      </c>
      <c r="CD21" s="43" t="s">
        <v>32</v>
      </c>
    </row>
    <row r="22" spans="1:82" s="32" customFormat="1" ht="13" customHeight="1">
      <c r="A22" s="68"/>
      <c r="B22" s="68"/>
      <c r="C22" s="70"/>
      <c r="D22" s="70"/>
      <c r="E22" s="70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8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/>
      <c r="AI22" s="68"/>
      <c r="AK22" s="33"/>
      <c r="AL22" s="46" t="s">
        <v>47</v>
      </c>
      <c r="AM22" s="47">
        <v>520</v>
      </c>
      <c r="AN22" s="46" t="s">
        <v>42</v>
      </c>
      <c r="AO22" s="46" t="s">
        <v>19</v>
      </c>
      <c r="AP22" s="48">
        <v>7</v>
      </c>
      <c r="AQ22" s="43" t="s">
        <v>32</v>
      </c>
      <c r="AR22" s="44">
        <v>129</v>
      </c>
      <c r="AS22" s="44">
        <v>129</v>
      </c>
      <c r="AT22" s="44">
        <v>129</v>
      </c>
      <c r="AU22" s="44">
        <v>129</v>
      </c>
      <c r="AV22" s="44">
        <v>129</v>
      </c>
      <c r="AW22" s="44">
        <v>129</v>
      </c>
      <c r="AX22" s="44">
        <v>129</v>
      </c>
      <c r="AY22" s="44">
        <v>129</v>
      </c>
      <c r="AZ22" s="44">
        <v>129</v>
      </c>
      <c r="BA22" s="44">
        <v>125</v>
      </c>
      <c r="BB22" s="44">
        <v>120</v>
      </c>
      <c r="BC22" s="44">
        <v>114</v>
      </c>
      <c r="BD22" s="44">
        <v>107</v>
      </c>
      <c r="BE22" s="44">
        <v>103</v>
      </c>
      <c r="BF22" s="44">
        <v>99</v>
      </c>
      <c r="BG22" s="44">
        <v>96</v>
      </c>
      <c r="BH22" s="44">
        <v>93</v>
      </c>
      <c r="BI22" s="44">
        <v>90</v>
      </c>
      <c r="BJ22" s="44">
        <v>88</v>
      </c>
      <c r="BK22" s="44">
        <v>86</v>
      </c>
      <c r="BL22" s="44">
        <v>84</v>
      </c>
      <c r="BM22" s="44">
        <v>83</v>
      </c>
      <c r="BN22" s="44">
        <v>82</v>
      </c>
      <c r="BO22" s="44">
        <v>81</v>
      </c>
      <c r="BP22" s="44">
        <v>80</v>
      </c>
      <c r="BQ22" s="44">
        <v>79</v>
      </c>
      <c r="BR22" s="44">
        <v>79</v>
      </c>
      <c r="BS22" s="44">
        <v>78</v>
      </c>
      <c r="BT22" s="44">
        <v>78</v>
      </c>
      <c r="BU22" s="44">
        <v>77</v>
      </c>
      <c r="BV22" s="44">
        <v>74</v>
      </c>
      <c r="BW22" s="44">
        <v>65</v>
      </c>
      <c r="BX22" s="44">
        <v>50</v>
      </c>
      <c r="BY22" s="44">
        <v>39</v>
      </c>
      <c r="BZ22" s="44">
        <v>30</v>
      </c>
      <c r="CA22" s="44">
        <v>23</v>
      </c>
      <c r="CB22" s="44">
        <v>18</v>
      </c>
      <c r="CC22" s="44">
        <v>14</v>
      </c>
      <c r="CD22" s="44">
        <v>11</v>
      </c>
    </row>
    <row r="23" spans="1:82" s="32" customFormat="1" ht="15" customHeight="1">
      <c r="A23" s="68"/>
      <c r="B23" s="68"/>
      <c r="C23" s="70" t="s">
        <v>94</v>
      </c>
      <c r="D23" s="70"/>
      <c r="E23" s="70"/>
      <c r="F23" s="78" t="s">
        <v>95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3"/>
      <c r="AI23" s="68"/>
      <c r="AK23" s="33"/>
      <c r="AL23" s="46" t="s">
        <v>48</v>
      </c>
      <c r="AM23" s="47">
        <v>480</v>
      </c>
      <c r="AN23" s="46" t="s">
        <v>42</v>
      </c>
      <c r="AO23" s="46" t="s">
        <v>19</v>
      </c>
      <c r="AP23" s="48">
        <v>7</v>
      </c>
      <c r="AQ23" s="43" t="s">
        <v>32</v>
      </c>
      <c r="AR23" s="44">
        <v>121</v>
      </c>
      <c r="AS23" s="44">
        <v>121</v>
      </c>
      <c r="AT23" s="44">
        <v>121</v>
      </c>
      <c r="AU23" s="44">
        <v>121</v>
      </c>
      <c r="AV23" s="44">
        <v>121</v>
      </c>
      <c r="AW23" s="44">
        <v>121</v>
      </c>
      <c r="AX23" s="44">
        <v>121</v>
      </c>
      <c r="AY23" s="44">
        <v>121</v>
      </c>
      <c r="AZ23" s="44">
        <v>121</v>
      </c>
      <c r="BA23" s="44">
        <v>121</v>
      </c>
      <c r="BB23" s="44">
        <v>119</v>
      </c>
      <c r="BC23" s="44">
        <v>113</v>
      </c>
      <c r="BD23" s="44">
        <v>107</v>
      </c>
      <c r="BE23" s="44">
        <v>103</v>
      </c>
      <c r="BF23" s="44">
        <v>99</v>
      </c>
      <c r="BG23" s="44">
        <v>96</v>
      </c>
      <c r="BH23" s="44">
        <v>93</v>
      </c>
      <c r="BI23" s="44">
        <v>90</v>
      </c>
      <c r="BJ23" s="44">
        <v>88</v>
      </c>
      <c r="BK23" s="44">
        <v>86</v>
      </c>
      <c r="BL23" s="44">
        <v>84</v>
      </c>
      <c r="BM23" s="44">
        <v>83</v>
      </c>
      <c r="BN23" s="44">
        <v>82</v>
      </c>
      <c r="BO23" s="44">
        <v>81</v>
      </c>
      <c r="BP23" s="44">
        <v>80</v>
      </c>
      <c r="BQ23" s="44">
        <v>79</v>
      </c>
      <c r="BR23" s="44">
        <v>79</v>
      </c>
      <c r="BS23" s="44">
        <v>78</v>
      </c>
      <c r="BT23" s="44">
        <v>78</v>
      </c>
      <c r="BU23" s="44">
        <v>77</v>
      </c>
      <c r="BV23" s="44">
        <v>74</v>
      </c>
      <c r="BW23" s="44">
        <v>65</v>
      </c>
      <c r="BX23" s="44">
        <v>50</v>
      </c>
      <c r="BY23" s="44">
        <v>39</v>
      </c>
      <c r="BZ23" s="44">
        <v>30</v>
      </c>
      <c r="CA23" s="44">
        <v>23</v>
      </c>
      <c r="CB23" s="44">
        <v>18</v>
      </c>
      <c r="CC23" s="44">
        <v>14</v>
      </c>
      <c r="CD23" s="44">
        <v>11</v>
      </c>
    </row>
    <row r="24" spans="1:82" s="32" customFormat="1" ht="7.5" customHeight="1">
      <c r="A24" s="68"/>
      <c r="B24" s="68"/>
      <c r="C24" s="70" t="s">
        <v>96</v>
      </c>
      <c r="D24" s="70"/>
      <c r="E24" s="70"/>
      <c r="F24" s="78" t="s">
        <v>97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1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3"/>
      <c r="AI24" s="68"/>
      <c r="AK24" s="33"/>
      <c r="AL24" s="46" t="s">
        <v>49</v>
      </c>
      <c r="AM24" s="47">
        <v>480</v>
      </c>
      <c r="AN24" s="46" t="s">
        <v>42</v>
      </c>
      <c r="AO24" s="46" t="s">
        <v>19</v>
      </c>
      <c r="AP24" s="48">
        <v>9</v>
      </c>
      <c r="AQ24" s="44">
        <v>114</v>
      </c>
      <c r="AR24" s="44">
        <v>114</v>
      </c>
      <c r="AS24" s="44">
        <v>114</v>
      </c>
      <c r="AT24" s="44">
        <v>114</v>
      </c>
      <c r="AU24" s="44">
        <v>114</v>
      </c>
      <c r="AV24" s="44">
        <v>114</v>
      </c>
      <c r="AW24" s="44">
        <v>114</v>
      </c>
      <c r="AX24" s="44">
        <v>114</v>
      </c>
      <c r="AY24" s="44">
        <v>114</v>
      </c>
      <c r="AZ24" s="44">
        <v>114</v>
      </c>
      <c r="BA24" s="44">
        <v>103</v>
      </c>
      <c r="BB24" s="44">
        <v>96</v>
      </c>
      <c r="BC24" s="44">
        <v>92</v>
      </c>
      <c r="BD24" s="44">
        <v>87</v>
      </c>
      <c r="BE24" s="44">
        <v>84</v>
      </c>
      <c r="BF24" s="44">
        <v>81</v>
      </c>
      <c r="BG24" s="44">
        <v>79</v>
      </c>
      <c r="BH24" s="44">
        <v>76</v>
      </c>
      <c r="BI24" s="44">
        <v>74</v>
      </c>
      <c r="BJ24" s="44">
        <v>73</v>
      </c>
      <c r="BK24" s="44">
        <v>71</v>
      </c>
      <c r="BL24" s="44">
        <v>70</v>
      </c>
      <c r="BM24" s="44">
        <v>69</v>
      </c>
      <c r="BN24" s="44">
        <v>68</v>
      </c>
      <c r="BO24" s="44">
        <v>66</v>
      </c>
      <c r="BP24" s="44">
        <v>65</v>
      </c>
      <c r="BQ24" s="43" t="s">
        <v>32</v>
      </c>
      <c r="BR24" s="43" t="s">
        <v>32</v>
      </c>
      <c r="BS24" s="43" t="s">
        <v>32</v>
      </c>
      <c r="BT24" s="43" t="s">
        <v>32</v>
      </c>
      <c r="BU24" s="43" t="s">
        <v>32</v>
      </c>
      <c r="BV24" s="43" t="s">
        <v>32</v>
      </c>
      <c r="BW24" s="43" t="s">
        <v>32</v>
      </c>
      <c r="BX24" s="43" t="s">
        <v>32</v>
      </c>
      <c r="BY24" s="43" t="s">
        <v>32</v>
      </c>
      <c r="BZ24" s="43" t="s">
        <v>32</v>
      </c>
      <c r="CA24" s="43" t="s">
        <v>32</v>
      </c>
      <c r="CB24" s="43" t="s">
        <v>32</v>
      </c>
      <c r="CC24" s="43" t="s">
        <v>32</v>
      </c>
      <c r="CD24" s="43" t="s">
        <v>32</v>
      </c>
    </row>
    <row r="25" spans="1:82" s="32" customFormat="1" ht="7.5" customHeight="1">
      <c r="A25" s="68"/>
      <c r="B25" s="68"/>
      <c r="C25" s="70"/>
      <c r="D25" s="70"/>
      <c r="E25" s="70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1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3"/>
      <c r="AI25" s="68"/>
      <c r="AK25" s="33"/>
      <c r="AL25" s="46" t="s">
        <v>50</v>
      </c>
      <c r="AM25" s="47">
        <v>450</v>
      </c>
      <c r="AN25" s="46" t="s">
        <v>42</v>
      </c>
      <c r="AO25" s="46" t="s">
        <v>19</v>
      </c>
      <c r="AP25" s="48">
        <v>9</v>
      </c>
      <c r="AQ25" s="44">
        <v>112</v>
      </c>
      <c r="AR25" s="44">
        <v>112</v>
      </c>
      <c r="AS25" s="44">
        <v>112</v>
      </c>
      <c r="AT25" s="44">
        <v>112</v>
      </c>
      <c r="AU25" s="44">
        <v>112</v>
      </c>
      <c r="AV25" s="44">
        <v>112</v>
      </c>
      <c r="AW25" s="44">
        <v>112</v>
      </c>
      <c r="AX25" s="44">
        <v>112</v>
      </c>
      <c r="AY25" s="44">
        <v>112</v>
      </c>
      <c r="AZ25" s="44">
        <v>112</v>
      </c>
      <c r="BA25" s="44">
        <v>102</v>
      </c>
      <c r="BB25" s="44">
        <v>96</v>
      </c>
      <c r="BC25" s="44">
        <v>92</v>
      </c>
      <c r="BD25" s="44">
        <v>87</v>
      </c>
      <c r="BE25" s="44">
        <v>84</v>
      </c>
      <c r="BF25" s="44">
        <v>81</v>
      </c>
      <c r="BG25" s="44">
        <v>79</v>
      </c>
      <c r="BH25" s="44">
        <v>76</v>
      </c>
      <c r="BI25" s="44">
        <v>74</v>
      </c>
      <c r="BJ25" s="44">
        <v>73</v>
      </c>
      <c r="BK25" s="44">
        <v>71</v>
      </c>
      <c r="BL25" s="44">
        <v>70</v>
      </c>
      <c r="BM25" s="44">
        <v>69</v>
      </c>
      <c r="BN25" s="44">
        <v>68</v>
      </c>
      <c r="BO25" s="44">
        <v>66</v>
      </c>
      <c r="BP25" s="44">
        <v>65</v>
      </c>
      <c r="BQ25" s="43" t="s">
        <v>32</v>
      </c>
      <c r="BR25" s="43" t="s">
        <v>32</v>
      </c>
      <c r="BS25" s="43" t="s">
        <v>32</v>
      </c>
      <c r="BT25" s="43" t="s">
        <v>32</v>
      </c>
      <c r="BU25" s="43" t="s">
        <v>32</v>
      </c>
      <c r="BV25" s="43" t="s">
        <v>32</v>
      </c>
      <c r="BW25" s="43" t="s">
        <v>32</v>
      </c>
      <c r="BX25" s="43" t="s">
        <v>32</v>
      </c>
      <c r="BY25" s="43" t="s">
        <v>32</v>
      </c>
      <c r="BZ25" s="43" t="s">
        <v>32</v>
      </c>
      <c r="CA25" s="43" t="s">
        <v>32</v>
      </c>
      <c r="CB25" s="43" t="s">
        <v>32</v>
      </c>
      <c r="CC25" s="43" t="s">
        <v>32</v>
      </c>
      <c r="CD25" s="43" t="s">
        <v>32</v>
      </c>
    </row>
    <row r="26" spans="1:82" s="32" customFormat="1" ht="7.5" customHeight="1">
      <c r="A26" s="68"/>
      <c r="B26" s="68"/>
      <c r="C26" s="70" t="s">
        <v>114</v>
      </c>
      <c r="D26" s="70"/>
      <c r="E26" s="70"/>
      <c r="F26" s="78" t="s">
        <v>98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1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/>
      <c r="AI26" s="68"/>
      <c r="AK26" s="33"/>
      <c r="AL26" s="46" t="s">
        <v>51</v>
      </c>
      <c r="AM26" s="47">
        <v>520</v>
      </c>
      <c r="AN26" s="46" t="s">
        <v>42</v>
      </c>
      <c r="AO26" s="46" t="s">
        <v>19</v>
      </c>
      <c r="AP26" s="47">
        <v>6</v>
      </c>
      <c r="AQ26" s="43" t="s">
        <v>19</v>
      </c>
      <c r="AR26" s="45">
        <v>129</v>
      </c>
      <c r="AS26" s="45">
        <v>129</v>
      </c>
      <c r="AT26" s="45">
        <v>129</v>
      </c>
      <c r="AU26" s="45">
        <v>129</v>
      </c>
      <c r="AV26" s="45">
        <v>129</v>
      </c>
      <c r="AW26" s="45">
        <v>129</v>
      </c>
      <c r="AX26" s="45">
        <v>129</v>
      </c>
      <c r="AY26" s="45">
        <v>129</v>
      </c>
      <c r="AZ26" s="45">
        <v>129</v>
      </c>
      <c r="BA26" s="45">
        <v>120</v>
      </c>
      <c r="BB26" s="45">
        <v>114</v>
      </c>
      <c r="BC26" s="45">
        <v>108</v>
      </c>
      <c r="BD26" s="45">
        <v>103</v>
      </c>
      <c r="BE26" s="45">
        <v>100</v>
      </c>
      <c r="BF26" s="45">
        <v>96</v>
      </c>
      <c r="BG26" s="45">
        <v>93</v>
      </c>
      <c r="BH26" s="45">
        <v>90</v>
      </c>
      <c r="BI26" s="45">
        <v>87</v>
      </c>
      <c r="BJ26" s="45">
        <v>85</v>
      </c>
      <c r="BK26" s="45">
        <v>83</v>
      </c>
      <c r="BL26" s="45">
        <v>82</v>
      </c>
      <c r="BM26" s="45">
        <v>81</v>
      </c>
      <c r="BN26" s="45">
        <v>79</v>
      </c>
      <c r="BO26" s="45">
        <v>77</v>
      </c>
      <c r="BP26" s="45">
        <v>76</v>
      </c>
      <c r="BQ26" s="45">
        <v>75</v>
      </c>
      <c r="BR26" s="45">
        <v>74</v>
      </c>
      <c r="BS26" s="45">
        <v>72</v>
      </c>
      <c r="BT26" s="45">
        <v>71</v>
      </c>
      <c r="BU26" s="45">
        <v>69</v>
      </c>
      <c r="BV26" s="45">
        <v>64</v>
      </c>
      <c r="BW26" s="45">
        <v>52</v>
      </c>
      <c r="BX26" s="45">
        <v>42</v>
      </c>
      <c r="BY26" s="45">
        <v>33</v>
      </c>
      <c r="BZ26" s="45">
        <v>27</v>
      </c>
      <c r="CA26" s="45">
        <v>21</v>
      </c>
      <c r="CB26" s="45">
        <v>17</v>
      </c>
      <c r="CC26" s="45">
        <v>14</v>
      </c>
      <c r="CD26" s="45">
        <v>11</v>
      </c>
    </row>
    <row r="27" spans="1:82" s="32" customFormat="1" ht="7.5" customHeight="1">
      <c r="A27" s="68"/>
      <c r="B27" s="68"/>
      <c r="C27" s="70"/>
      <c r="D27" s="70"/>
      <c r="E27" s="70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1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3"/>
      <c r="AI27" s="68"/>
      <c r="AK27" s="33"/>
      <c r="AL27" s="46" t="s">
        <v>52</v>
      </c>
      <c r="AM27" s="47">
        <v>480</v>
      </c>
      <c r="AN27" s="46" t="s">
        <v>42</v>
      </c>
      <c r="AO27" s="46" t="s">
        <v>19</v>
      </c>
      <c r="AP27" s="47">
        <v>8</v>
      </c>
      <c r="AQ27" s="45">
        <v>114</v>
      </c>
      <c r="AR27" s="45">
        <v>114</v>
      </c>
      <c r="AS27" s="45">
        <v>114</v>
      </c>
      <c r="AT27" s="45">
        <v>114</v>
      </c>
      <c r="AU27" s="45">
        <v>114</v>
      </c>
      <c r="AV27" s="45">
        <v>114</v>
      </c>
      <c r="AW27" s="45">
        <v>114</v>
      </c>
      <c r="AX27" s="45">
        <v>114</v>
      </c>
      <c r="AY27" s="45">
        <v>114</v>
      </c>
      <c r="AZ27" s="45">
        <v>114</v>
      </c>
      <c r="BA27" s="45">
        <v>104</v>
      </c>
      <c r="BB27" s="45">
        <v>97</v>
      </c>
      <c r="BC27" s="45">
        <v>93</v>
      </c>
      <c r="BD27" s="45">
        <v>88</v>
      </c>
      <c r="BE27" s="45">
        <v>85</v>
      </c>
      <c r="BF27" s="45">
        <v>81</v>
      </c>
      <c r="BG27" s="45">
        <v>79</v>
      </c>
      <c r="BH27" s="45">
        <v>76</v>
      </c>
      <c r="BI27" s="45">
        <v>74</v>
      </c>
      <c r="BJ27" s="45">
        <v>72</v>
      </c>
      <c r="BK27" s="45">
        <v>71</v>
      </c>
      <c r="BL27" s="45">
        <v>69</v>
      </c>
      <c r="BM27" s="45">
        <v>69</v>
      </c>
      <c r="BN27" s="45">
        <v>68</v>
      </c>
      <c r="BO27" s="43" t="s">
        <v>19</v>
      </c>
      <c r="BP27" s="43" t="s">
        <v>19</v>
      </c>
      <c r="BQ27" s="43" t="s">
        <v>19</v>
      </c>
      <c r="BR27" s="43" t="s">
        <v>19</v>
      </c>
      <c r="BS27" s="43" t="s">
        <v>19</v>
      </c>
      <c r="BT27" s="43" t="s">
        <v>19</v>
      </c>
      <c r="BU27" s="43" t="s">
        <v>19</v>
      </c>
      <c r="BV27" s="43" t="s">
        <v>19</v>
      </c>
      <c r="BW27" s="43" t="s">
        <v>19</v>
      </c>
      <c r="BX27" s="43" t="s">
        <v>19</v>
      </c>
      <c r="BY27" s="43" t="s">
        <v>19</v>
      </c>
      <c r="BZ27" s="43" t="s">
        <v>19</v>
      </c>
      <c r="CA27" s="43" t="s">
        <v>19</v>
      </c>
      <c r="CB27" s="43" t="s">
        <v>19</v>
      </c>
      <c r="CC27" s="43" t="s">
        <v>19</v>
      </c>
      <c r="CD27" s="43" t="s">
        <v>19</v>
      </c>
    </row>
    <row r="28" spans="1:82" s="32" customFormat="1" ht="7.5" customHeight="1">
      <c r="A28" s="68"/>
      <c r="B28" s="68"/>
      <c r="C28" s="70" t="s">
        <v>99</v>
      </c>
      <c r="D28" s="70"/>
      <c r="E28" s="70"/>
      <c r="F28" s="78" t="s">
        <v>100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1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/>
      <c r="AI28" s="68"/>
      <c r="AK28" s="33"/>
      <c r="AL28" s="46" t="s">
        <v>53</v>
      </c>
      <c r="AM28" s="47">
        <v>520</v>
      </c>
      <c r="AN28" s="46" t="s">
        <v>42</v>
      </c>
      <c r="AO28" s="46" t="s">
        <v>19</v>
      </c>
      <c r="AP28" s="47">
        <v>7</v>
      </c>
      <c r="AQ28" s="43" t="s">
        <v>19</v>
      </c>
      <c r="AR28" s="45">
        <v>129</v>
      </c>
      <c r="AS28" s="45">
        <v>129</v>
      </c>
      <c r="AT28" s="45">
        <v>129</v>
      </c>
      <c r="AU28" s="45">
        <v>129</v>
      </c>
      <c r="AV28" s="45">
        <v>129</v>
      </c>
      <c r="AW28" s="45">
        <v>129</v>
      </c>
      <c r="AX28" s="45">
        <v>129</v>
      </c>
      <c r="AY28" s="45">
        <v>129</v>
      </c>
      <c r="AZ28" s="45">
        <v>129</v>
      </c>
      <c r="BA28" s="45">
        <v>125</v>
      </c>
      <c r="BB28" s="45">
        <v>120</v>
      </c>
      <c r="BC28" s="45">
        <v>114</v>
      </c>
      <c r="BD28" s="45">
        <v>107</v>
      </c>
      <c r="BE28" s="45">
        <v>103</v>
      </c>
      <c r="BF28" s="45">
        <v>99</v>
      </c>
      <c r="BG28" s="45">
        <v>96</v>
      </c>
      <c r="BH28" s="45">
        <v>93</v>
      </c>
      <c r="BI28" s="45">
        <v>90</v>
      </c>
      <c r="BJ28" s="45">
        <v>88</v>
      </c>
      <c r="BK28" s="45">
        <v>86</v>
      </c>
      <c r="BL28" s="45">
        <v>84</v>
      </c>
      <c r="BM28" s="45">
        <v>83</v>
      </c>
      <c r="BN28" s="45">
        <v>82</v>
      </c>
      <c r="BO28" s="45">
        <v>81</v>
      </c>
      <c r="BP28" s="45">
        <v>80</v>
      </c>
      <c r="BQ28" s="45">
        <v>79</v>
      </c>
      <c r="BR28" s="45">
        <v>79</v>
      </c>
      <c r="BS28" s="45">
        <v>78</v>
      </c>
      <c r="BT28" s="45">
        <v>78</v>
      </c>
      <c r="BU28" s="45">
        <v>77</v>
      </c>
      <c r="BV28" s="45">
        <v>74</v>
      </c>
      <c r="BW28" s="45">
        <v>65</v>
      </c>
      <c r="BX28" s="45">
        <v>50</v>
      </c>
      <c r="BY28" s="45">
        <v>39</v>
      </c>
      <c r="BZ28" s="45">
        <v>30</v>
      </c>
      <c r="CA28" s="45">
        <v>23</v>
      </c>
      <c r="CB28" s="45">
        <v>18</v>
      </c>
      <c r="CC28" s="45">
        <v>14</v>
      </c>
      <c r="CD28" s="45">
        <v>11</v>
      </c>
    </row>
    <row r="29" spans="1:82" s="32" customFormat="1" ht="7.5" customHeight="1">
      <c r="A29" s="68"/>
      <c r="B29" s="68"/>
      <c r="C29" s="70"/>
      <c r="D29" s="70"/>
      <c r="E29" s="70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1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  <c r="AI29" s="68"/>
      <c r="AK29" s="33"/>
      <c r="AL29" s="50" t="s">
        <v>54</v>
      </c>
      <c r="AM29" s="51">
        <v>480</v>
      </c>
      <c r="AN29" s="50" t="s">
        <v>42</v>
      </c>
      <c r="AO29" s="50" t="s">
        <v>19</v>
      </c>
      <c r="AP29" s="51">
        <v>9</v>
      </c>
      <c r="AQ29" s="52">
        <v>114</v>
      </c>
      <c r="AR29" s="52">
        <v>114</v>
      </c>
      <c r="AS29" s="52">
        <v>114</v>
      </c>
      <c r="AT29" s="52">
        <v>114</v>
      </c>
      <c r="AU29" s="52">
        <v>114</v>
      </c>
      <c r="AV29" s="52">
        <v>114</v>
      </c>
      <c r="AW29" s="52">
        <v>114</v>
      </c>
      <c r="AX29" s="52">
        <v>114</v>
      </c>
      <c r="AY29" s="52">
        <v>114</v>
      </c>
      <c r="AZ29" s="52">
        <v>114</v>
      </c>
      <c r="BA29" s="52">
        <v>103</v>
      </c>
      <c r="BB29" s="52">
        <v>96</v>
      </c>
      <c r="BC29" s="52">
        <v>92</v>
      </c>
      <c r="BD29" s="52">
        <v>87</v>
      </c>
      <c r="BE29" s="52">
        <v>84</v>
      </c>
      <c r="BF29" s="52">
        <v>81</v>
      </c>
      <c r="BG29" s="52">
        <v>79</v>
      </c>
      <c r="BH29" s="52">
        <v>76</v>
      </c>
      <c r="BI29" s="52">
        <v>74</v>
      </c>
      <c r="BJ29" s="52">
        <v>73</v>
      </c>
      <c r="BK29" s="52">
        <v>71</v>
      </c>
      <c r="BL29" s="52">
        <v>70</v>
      </c>
      <c r="BM29" s="52">
        <v>69</v>
      </c>
      <c r="BN29" s="52">
        <v>68</v>
      </c>
      <c r="BO29" s="52">
        <v>66</v>
      </c>
      <c r="BP29" s="52">
        <v>65</v>
      </c>
      <c r="BQ29" s="53" t="s">
        <v>19</v>
      </c>
      <c r="BR29" s="53" t="s">
        <v>19</v>
      </c>
      <c r="BS29" s="53" t="s">
        <v>19</v>
      </c>
      <c r="BT29" s="53" t="s">
        <v>19</v>
      </c>
      <c r="BU29" s="53" t="s">
        <v>19</v>
      </c>
      <c r="BV29" s="53" t="s">
        <v>19</v>
      </c>
      <c r="BW29" s="53" t="s">
        <v>19</v>
      </c>
      <c r="BX29" s="53" t="s">
        <v>19</v>
      </c>
      <c r="BY29" s="53" t="s">
        <v>19</v>
      </c>
      <c r="BZ29" s="53" t="s">
        <v>19</v>
      </c>
      <c r="CA29" s="53" t="s">
        <v>19</v>
      </c>
      <c r="CB29" s="53" t="s">
        <v>19</v>
      </c>
      <c r="CC29" s="53" t="s">
        <v>19</v>
      </c>
      <c r="CD29" s="53" t="s">
        <v>19</v>
      </c>
    </row>
    <row r="30" spans="1:82" s="32" customFormat="1" ht="13" customHeight="1">
      <c r="A30" s="68"/>
      <c r="B30" s="68"/>
      <c r="C30" s="70" t="s">
        <v>101</v>
      </c>
      <c r="D30" s="70"/>
      <c r="E30" s="70"/>
      <c r="F30" s="74" t="s">
        <v>102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 t="str">
        <f>IFERROR(1/4*(3+SQRT((S26-S39)/S28)),"0")</f>
        <v>0</v>
      </c>
      <c r="T30" s="76"/>
      <c r="U30" s="76"/>
      <c r="V30" s="76"/>
      <c r="W30" s="76" t="str">
        <f>IFERROR(1/4*(3+SQRT((W26-W39)/W28)),"0")</f>
        <v>0</v>
      </c>
      <c r="X30" s="76"/>
      <c r="Y30" s="76"/>
      <c r="Z30" s="76"/>
      <c r="AA30" s="76" t="str">
        <f>IFERROR(1/4*(3+SQRT((AA26-AA39)/AA28)),"0")</f>
        <v>0</v>
      </c>
      <c r="AB30" s="76"/>
      <c r="AC30" s="76"/>
      <c r="AD30" s="76"/>
      <c r="AE30" s="76" t="str">
        <f>IFERROR(1/4*(3+SQRT((AE26-AE39)/AE28)),"0")</f>
        <v>0</v>
      </c>
      <c r="AF30" s="76"/>
      <c r="AG30" s="76"/>
      <c r="AH30" s="77"/>
      <c r="AI30" s="68"/>
      <c r="AK30" s="33"/>
      <c r="AL30" s="54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</row>
    <row r="31" spans="1:82" s="32" customFormat="1" ht="13" customHeight="1">
      <c r="A31" s="68"/>
      <c r="B31" s="68"/>
      <c r="C31" s="70"/>
      <c r="D31" s="70"/>
      <c r="E31" s="70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7"/>
      <c r="AI31" s="68"/>
      <c r="AK31" s="33"/>
      <c r="AL31" s="33" t="s">
        <v>55</v>
      </c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</row>
    <row r="32" spans="1:82" s="32" customFormat="1" ht="13" customHeight="1">
      <c r="A32" s="68"/>
      <c r="B32" s="68"/>
      <c r="C32" s="70"/>
      <c r="D32" s="70"/>
      <c r="E32" s="7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7"/>
      <c r="AI32" s="68"/>
      <c r="AK32" s="33"/>
      <c r="AL32" s="55" t="s">
        <v>56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</row>
    <row r="33" spans="1:84" ht="13" customHeight="1">
      <c r="A33" s="68"/>
      <c r="B33" s="68"/>
      <c r="C33" s="69" t="s">
        <v>103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8"/>
      <c r="AL33" s="55" t="s">
        <v>57</v>
      </c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</row>
    <row r="34" spans="1:84" ht="13" customHeight="1">
      <c r="A34" s="68"/>
      <c r="B34" s="68"/>
      <c r="C34" s="70" t="s">
        <v>109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5" t="str">
        <f>IF(AND(((S26-S37)&lt;=(1.5*(S24+2*S37))),(S28&gt;=(0.06*(S24+(2*S37)))),(S28&gt;=(3*S37))),"○","×")</f>
        <v>○</v>
      </c>
      <c r="T34" s="76"/>
      <c r="U34" s="76"/>
      <c r="V34" s="76"/>
      <c r="W34" s="76" t="str">
        <f>IF(AND(((W26-W37)&lt;=(1.5*(W24+2*W37))),(W28&gt;=(0.06*(W24+(2*W37)))),(W28&gt;=(3*W37))),"○","×")</f>
        <v>○</v>
      </c>
      <c r="X34" s="76"/>
      <c r="Y34" s="76"/>
      <c r="Z34" s="76"/>
      <c r="AA34" s="76" t="str">
        <f>IF(AND(((AA26-AA37)&lt;=(1.5*(AA24+2*AA37))),(AA28&gt;=(0.06*(AA24+(2*AA37)))),(AA28&gt;=(3*AA37))),"○","×")</f>
        <v>○</v>
      </c>
      <c r="AB34" s="76"/>
      <c r="AC34" s="76"/>
      <c r="AD34" s="76"/>
      <c r="AE34" s="76" t="str">
        <f>IF(AND(((AE26-AE37)&lt;=(1.5*(AE24+2*AE37))),(AE28&gt;=(0.06*(AE24+(2*AE37)))),(AE28&gt;=(3*AE37))),"○","×")</f>
        <v>○</v>
      </c>
      <c r="AF34" s="76"/>
      <c r="AG34" s="76"/>
      <c r="AH34" s="77"/>
      <c r="AI34" s="68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</row>
    <row r="35" spans="1:84" ht="13" customHeight="1">
      <c r="A35" s="68"/>
      <c r="B35" s="68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5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7"/>
      <c r="AI35" s="68"/>
      <c r="AL35" s="33" t="s">
        <v>58</v>
      </c>
      <c r="AM35" s="33" t="s">
        <v>59</v>
      </c>
      <c r="AN35" s="33" t="s">
        <v>60</v>
      </c>
      <c r="AO35" s="33" t="s">
        <v>61</v>
      </c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</row>
    <row r="36" spans="1:84" ht="15" customHeight="1">
      <c r="A36" s="68"/>
      <c r="B36" s="68"/>
      <c r="C36" s="70" t="s">
        <v>78</v>
      </c>
      <c r="D36" s="70"/>
      <c r="E36" s="70"/>
      <c r="F36" s="70" t="s">
        <v>104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3"/>
      <c r="AI36" s="68"/>
      <c r="AL36" s="33">
        <v>0.45</v>
      </c>
      <c r="AM36" s="33" t="s">
        <v>62</v>
      </c>
      <c r="AN36" s="56">
        <v>1</v>
      </c>
      <c r="AO36" s="33" t="s">
        <v>63</v>
      </c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</row>
    <row r="37" spans="1:84" ht="13" customHeight="1">
      <c r="A37" s="68"/>
      <c r="B37" s="68"/>
      <c r="C37" s="70" t="s">
        <v>105</v>
      </c>
      <c r="D37" s="70"/>
      <c r="E37" s="70"/>
      <c r="F37" s="70" t="s">
        <v>112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80" t="str">
        <f>IFERROR(((((S17*1.67)*S26*S30)/((2*S21*S23)-(0.2*S17*1.67)))+S36),"0")</f>
        <v>0</v>
      </c>
      <c r="T37" s="81"/>
      <c r="U37" s="81"/>
      <c r="V37" s="81"/>
      <c r="W37" s="81" t="str">
        <f>IFERROR(((((W17*1.67)*W26*W30)/((2*W21*W23)-(0.2*W17*1.67)))+W36),"0")</f>
        <v>0</v>
      </c>
      <c r="X37" s="81"/>
      <c r="Y37" s="81"/>
      <c r="Z37" s="81"/>
      <c r="AA37" s="81" t="str">
        <f>IFERROR(((((AA17*1.67)*AA26*AA30)/((2*AA21*AA23)-(0.2*AA17*1.67)))+AA36),"0")</f>
        <v>0</v>
      </c>
      <c r="AB37" s="81"/>
      <c r="AC37" s="81"/>
      <c r="AD37" s="81"/>
      <c r="AE37" s="81" t="str">
        <f>IFERROR(((((AE17*1.67)*AE26*AE30)/((2*AE21*AE23)-(0.2*AE17*1.67)))+AE36),"0")</f>
        <v>0</v>
      </c>
      <c r="AF37" s="81"/>
      <c r="AG37" s="81"/>
      <c r="AH37" s="82"/>
      <c r="AI37" s="68"/>
      <c r="AL37" s="33">
        <v>0.55000000000000004</v>
      </c>
      <c r="AM37" s="33" t="s">
        <v>64</v>
      </c>
      <c r="AN37" s="56">
        <v>0.2</v>
      </c>
      <c r="AO37" s="33" t="s">
        <v>65</v>
      </c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</row>
    <row r="38" spans="1:84" ht="13" customHeight="1">
      <c r="A38" s="68"/>
      <c r="B38" s="68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80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  <c r="AI38" s="68"/>
      <c r="AL38" s="33">
        <v>0.6</v>
      </c>
      <c r="AN38" s="33" t="s">
        <v>66</v>
      </c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</row>
    <row r="39" spans="1:84" ht="15" customHeight="1">
      <c r="A39" s="68"/>
      <c r="B39" s="68"/>
      <c r="C39" s="70" t="s">
        <v>79</v>
      </c>
      <c r="D39" s="70"/>
      <c r="E39" s="70"/>
      <c r="F39" s="78" t="s">
        <v>106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3"/>
      <c r="AI39" s="68"/>
      <c r="AL39" s="33">
        <v>0.7</v>
      </c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</row>
    <row r="40" spans="1:84" ht="15" customHeight="1">
      <c r="A40" s="68"/>
      <c r="B40" s="68"/>
      <c r="C40" s="70" t="s">
        <v>107</v>
      </c>
      <c r="D40" s="70"/>
      <c r="E40" s="70"/>
      <c r="F40" s="78" t="s">
        <v>108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1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3"/>
      <c r="AI40" s="68"/>
      <c r="AL40" s="33">
        <v>0.95</v>
      </c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</row>
    <row r="41" spans="1:84" ht="13" customHeight="1">
      <c r="A41" s="68"/>
      <c r="B41" s="68"/>
      <c r="C41" s="70" t="s">
        <v>111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68"/>
      <c r="AL41" s="33">
        <v>1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</row>
    <row r="42" spans="1:84" ht="13" customHeight="1">
      <c r="A42" s="68"/>
      <c r="B42" s="68"/>
      <c r="C42" s="88" t="s">
        <v>79</v>
      </c>
      <c r="D42" s="88"/>
      <c r="E42" s="88"/>
      <c r="F42" s="88" t="s">
        <v>113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94">
        <f>S39</f>
        <v>0</v>
      </c>
      <c r="T42" s="93"/>
      <c r="U42" s="93"/>
      <c r="V42" s="93"/>
      <c r="W42" s="93">
        <f t="shared" ref="W42" si="0">W39</f>
        <v>0</v>
      </c>
      <c r="X42" s="93"/>
      <c r="Y42" s="93"/>
      <c r="Z42" s="93"/>
      <c r="AA42" s="93">
        <f t="shared" ref="AA42" si="1">AA39</f>
        <v>0</v>
      </c>
      <c r="AB42" s="93"/>
      <c r="AC42" s="93"/>
      <c r="AD42" s="93"/>
      <c r="AE42" s="93">
        <f t="shared" ref="AE42" si="2">AE39</f>
        <v>0</v>
      </c>
      <c r="AF42" s="93"/>
      <c r="AG42" s="93"/>
      <c r="AH42" s="101"/>
      <c r="AI42" s="68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</row>
    <row r="43" spans="1:84" ht="13" customHeight="1">
      <c r="A43" s="68"/>
      <c r="B43" s="6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94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101"/>
      <c r="AI43" s="68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</row>
    <row r="44" spans="1:84" ht="13" customHeight="1">
      <c r="A44" s="68"/>
      <c r="B44" s="68"/>
      <c r="C44" s="88" t="s">
        <v>80</v>
      </c>
      <c r="D44" s="88"/>
      <c r="E44" s="88"/>
      <c r="F44" s="88" t="s">
        <v>81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94">
        <f>S42-S36</f>
        <v>0</v>
      </c>
      <c r="T44" s="92"/>
      <c r="U44" s="92"/>
      <c r="V44" s="92"/>
      <c r="W44" s="93">
        <f t="shared" ref="W44" si="3">W42-W36</f>
        <v>0</v>
      </c>
      <c r="X44" s="92"/>
      <c r="Y44" s="92"/>
      <c r="Z44" s="92"/>
      <c r="AA44" s="93">
        <f t="shared" ref="AA44" si="4">AA42-AA36</f>
        <v>0</v>
      </c>
      <c r="AB44" s="92"/>
      <c r="AC44" s="92"/>
      <c r="AD44" s="92"/>
      <c r="AE44" s="93">
        <f t="shared" ref="AE44" si="5">AE42-AE36</f>
        <v>0</v>
      </c>
      <c r="AF44" s="92"/>
      <c r="AG44" s="92"/>
      <c r="AH44" s="95"/>
      <c r="AI44" s="68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</row>
    <row r="45" spans="1:84" ht="13" customHeight="1">
      <c r="A45" s="68"/>
      <c r="B45" s="6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91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5"/>
      <c r="AI45" s="68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</row>
    <row r="46" spans="1:84" ht="13" customHeight="1">
      <c r="A46" s="68"/>
      <c r="B46" s="68"/>
      <c r="C46" s="88" t="s">
        <v>67</v>
      </c>
      <c r="D46" s="88"/>
      <c r="E46" s="88"/>
      <c r="F46" s="88" t="s">
        <v>82</v>
      </c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97" t="str">
        <f>IFERROR(IF((0.25*S44)/(S26*2)&lt;=0.1,(0.25*S44)/(S26*2),"0.1"),"")</f>
        <v/>
      </c>
      <c r="T46" s="98"/>
      <c r="U46" s="98"/>
      <c r="V46" s="98"/>
      <c r="W46" s="98" t="str">
        <f>IFERROR(IF((0.25*W44)/(W26*2)&lt;=0.1,(0.25*W44)/(W26*2),"0.1"),"")</f>
        <v/>
      </c>
      <c r="X46" s="98"/>
      <c r="Y46" s="98"/>
      <c r="Z46" s="98"/>
      <c r="AA46" s="98" t="str">
        <f>IFERROR(IF((0.25*AA44)/(AA26*2)&lt;=0.1,(0.25*AA44)/(AA26*2),"0.1"),"")</f>
        <v/>
      </c>
      <c r="AB46" s="98"/>
      <c r="AC46" s="98"/>
      <c r="AD46" s="98"/>
      <c r="AE46" s="98" t="str">
        <f>IFERROR(IF((0.25*AE44)/(AE26*2)&lt;=0.1,(0.25*AE44)/(AE26*2),"0.1"),"")</f>
        <v/>
      </c>
      <c r="AF46" s="98"/>
      <c r="AG46" s="98"/>
      <c r="AH46" s="99"/>
      <c r="AI46" s="68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</row>
    <row r="47" spans="1:84" ht="13" customHeight="1">
      <c r="A47" s="68"/>
      <c r="B47" s="6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97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68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</row>
    <row r="48" spans="1:84" ht="13" customHeight="1">
      <c r="A48" s="68"/>
      <c r="B48" s="68"/>
      <c r="C48" s="88" t="s">
        <v>40</v>
      </c>
      <c r="D48" s="88"/>
      <c r="E48" s="88"/>
      <c r="F48" s="88" t="s">
        <v>46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6"/>
      <c r="AI48" s="68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</row>
    <row r="49" spans="1:84" ht="13" customHeight="1">
      <c r="A49" s="68"/>
      <c r="B49" s="6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6"/>
      <c r="AI49" s="68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</row>
    <row r="50" spans="1:84" ht="13" customHeight="1">
      <c r="A50" s="68"/>
      <c r="B50" s="6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6"/>
      <c r="AI50" s="68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</row>
    <row r="51" spans="1:84" ht="13" customHeight="1">
      <c r="A51" s="68"/>
      <c r="B51" s="6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9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6"/>
      <c r="AI51" s="68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</row>
    <row r="52" spans="1:84" ht="13" customHeight="1">
      <c r="A52" s="68"/>
      <c r="B52" s="6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6"/>
      <c r="AI52" s="68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</row>
    <row r="53" spans="1:84" ht="13" customHeight="1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9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6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</row>
    <row r="54" spans="1:84" ht="13" customHeight="1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9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6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</row>
    <row r="55" spans="1:84" ht="13" customHeight="1"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9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6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</row>
    <row r="56" spans="1:84" ht="13" customHeight="1">
      <c r="C56" s="88" t="s">
        <v>74</v>
      </c>
      <c r="D56" s="88"/>
      <c r="E56" s="88"/>
      <c r="F56" s="88" t="s">
        <v>75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91" t="str">
        <f>IFERROR(VLOOKUP(S48,'附属書1付図2 B値'!$I$3:$J$7,2,FALSE),"")</f>
        <v/>
      </c>
      <c r="T56" s="92"/>
      <c r="U56" s="92"/>
      <c r="V56" s="92"/>
      <c r="W56" s="92" t="str">
        <f>IFERROR(VLOOKUP(W48,'附属書1付図2 B値'!$I$3:$J$7,2,FALSE),"")</f>
        <v/>
      </c>
      <c r="X56" s="92"/>
      <c r="Y56" s="92"/>
      <c r="Z56" s="92"/>
      <c r="AA56" s="92" t="str">
        <f>IFERROR(VLOOKUP(AA48,'附属書1付図2 B値'!$I$3:$J$7,2,FALSE),"")</f>
        <v/>
      </c>
      <c r="AB56" s="92"/>
      <c r="AC56" s="92"/>
      <c r="AD56" s="92"/>
      <c r="AE56" s="92" t="str">
        <f>IFERROR(VLOOKUP(AE48,'附属書1付図2 B値'!$I$3:$J$7,2,FALSE),"")</f>
        <v/>
      </c>
      <c r="AF56" s="92"/>
      <c r="AG56" s="92"/>
      <c r="AH56" s="95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</row>
    <row r="57" spans="1:84" ht="13" customHeight="1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91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5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</row>
    <row r="58" spans="1:84" ht="13" customHeight="1">
      <c r="B58" s="49"/>
      <c r="C58" s="88" t="s">
        <v>69</v>
      </c>
      <c r="D58" s="88"/>
      <c r="E58" s="88"/>
      <c r="F58" s="88" t="s">
        <v>70</v>
      </c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91" t="str">
        <f>IFERROR(VLOOKUP(S48,'附属書1付図2 B値'!$I$3:$N$7,3,FALSE),"")</f>
        <v/>
      </c>
      <c r="T58" s="92"/>
      <c r="U58" s="92"/>
      <c r="V58" s="92"/>
      <c r="W58" s="92" t="str">
        <f>IFERROR(VLOOKUP(W48,'附属書1付図2 B値'!$I$3:$N$7,4,FALSE),"")</f>
        <v/>
      </c>
      <c r="X58" s="92"/>
      <c r="Y58" s="92"/>
      <c r="Z58" s="92"/>
      <c r="AA58" s="92" t="str">
        <f>IFERROR(VLOOKUP(AA48,'附属書1付図2 B値'!$I$3:$N$7,5,FALSE),"")</f>
        <v/>
      </c>
      <c r="AB58" s="92"/>
      <c r="AC58" s="92"/>
      <c r="AD58" s="92"/>
      <c r="AE58" s="92" t="str">
        <f>IFERROR(VLOOKUP(AE48,'附属書1付図2 B値'!$I$3:$N$7,6,FALSE),"")</f>
        <v/>
      </c>
      <c r="AF58" s="92"/>
      <c r="AG58" s="92"/>
      <c r="AH58" s="95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</row>
    <row r="59" spans="1:84" ht="13" customHeight="1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91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5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</row>
    <row r="60" spans="1:84" ht="13" customHeight="1">
      <c r="C60" s="88" t="s">
        <v>71</v>
      </c>
      <c r="D60" s="88"/>
      <c r="E60" s="88"/>
      <c r="F60" s="88" t="s">
        <v>72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91" t="str">
        <f>IFERROR(ROUNDDOWN((2*S58*S44)/(S26*2),3),"")</f>
        <v/>
      </c>
      <c r="T60" s="92"/>
      <c r="U60" s="92"/>
      <c r="V60" s="92"/>
      <c r="W60" s="92" t="str">
        <f>IFERROR(ROUNDDOWN((2*W58*W44)/(W26*2),3),"")</f>
        <v/>
      </c>
      <c r="X60" s="92"/>
      <c r="Y60" s="92"/>
      <c r="Z60" s="92"/>
      <c r="AA60" s="92" t="str">
        <f>IFERROR(ROUNDDOWN((2*AA58*AA44)/(AA26*2),3),"")</f>
        <v/>
      </c>
      <c r="AB60" s="92"/>
      <c r="AC60" s="92"/>
      <c r="AD60" s="92"/>
      <c r="AE60" s="92" t="str">
        <f>IFERROR(ROUNDDOWN((2*AE58*AE44)/(AE26*2),3),"")</f>
        <v/>
      </c>
      <c r="AF60" s="92"/>
      <c r="AG60" s="92"/>
      <c r="AH60" s="95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</row>
    <row r="61" spans="1:84" ht="13" customHeight="1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91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5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</row>
    <row r="62" spans="1:84" ht="15" customHeight="1">
      <c r="C62" s="88" t="s">
        <v>73</v>
      </c>
      <c r="D62" s="88"/>
      <c r="E62" s="88"/>
      <c r="F62" s="88" t="s">
        <v>116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6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</row>
    <row r="63" spans="1:84" ht="13" customHeight="1">
      <c r="C63" s="88" t="s">
        <v>117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91" t="str">
        <f>IFERROR(IF(AND((S39&gt;=S37),(S60&gt;=S62)),"○","×"),"")</f>
        <v>×</v>
      </c>
      <c r="T63" s="92"/>
      <c r="U63" s="92"/>
      <c r="V63" s="92"/>
      <c r="W63" s="92" t="str">
        <f>IFERROR(IF(W60&gt;W62,"○","×"),"")</f>
        <v>×</v>
      </c>
      <c r="X63" s="92"/>
      <c r="Y63" s="92"/>
      <c r="Z63" s="92"/>
      <c r="AA63" s="92" t="str">
        <f>IFERROR(IF(AA60&gt;AA62,"○","×"),"")</f>
        <v>×</v>
      </c>
      <c r="AB63" s="92"/>
      <c r="AC63" s="92"/>
      <c r="AD63" s="92"/>
      <c r="AE63" s="92" t="str">
        <f>IFERROR(IF(AE60&gt;AE62,"○","×"),"")</f>
        <v>×</v>
      </c>
      <c r="AF63" s="92"/>
      <c r="AG63" s="92"/>
      <c r="AH63" s="95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</row>
    <row r="64" spans="1:84" ht="13" customHeight="1"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91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5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</row>
    <row r="65" spans="3:84" ht="13" customHeight="1">
      <c r="C65" s="67" t="s">
        <v>77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6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</row>
    <row r="66" spans="3:84" ht="12.75" customHeight="1"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9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</row>
    <row r="67" spans="3:84" ht="13" customHeight="1"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</row>
    <row r="68" spans="3:84" ht="13" customHeight="1"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</row>
    <row r="69" spans="3:84" ht="13" customHeight="1"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</row>
    <row r="70" spans="3:84" ht="13" customHeight="1"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</row>
    <row r="71" spans="3:84" ht="13" customHeight="1"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</row>
    <row r="72" spans="3:84" ht="13" customHeight="1"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</row>
    <row r="73" spans="3:84" ht="13" customHeight="1"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</row>
    <row r="74" spans="3:84" ht="13" customHeight="1"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</row>
    <row r="75" spans="3:84" ht="13" customHeight="1"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</row>
    <row r="76" spans="3:84" ht="13" customHeight="1"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</row>
    <row r="77" spans="3:84" ht="13" customHeight="1"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</row>
    <row r="78" spans="3:84" ht="13" customHeight="1"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</row>
    <row r="79" spans="3:84" ht="13" customHeight="1"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</row>
    <row r="80" spans="3:84" ht="13" customHeight="1"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</row>
    <row r="81" s="32" customFormat="1" ht="13" customHeight="1"/>
    <row r="82" s="32" customFormat="1" ht="13" customHeight="1"/>
    <row r="83" s="32" customFormat="1" ht="13" customHeight="1"/>
    <row r="84" s="32" customFormat="1" ht="13" customHeight="1"/>
    <row r="85" s="32" customFormat="1" ht="13" customHeight="1"/>
    <row r="86" s="32" customFormat="1" ht="13" customHeight="1"/>
    <row r="87" s="32" customFormat="1" ht="13" customHeight="1"/>
    <row r="88" s="32" customFormat="1" ht="13" customHeight="1"/>
    <row r="89" s="32" customFormat="1" ht="13" customHeight="1"/>
    <row r="90" s="32" customFormat="1" ht="13" customHeight="1"/>
    <row r="91" s="32" customFormat="1" ht="13" customHeight="1"/>
    <row r="92" s="32" customFormat="1" ht="13" customHeight="1"/>
    <row r="93" s="32" customFormat="1" ht="13" customHeight="1"/>
    <row r="94" s="32" customFormat="1" ht="13" customHeight="1"/>
    <row r="95" s="32" customFormat="1" ht="13" customHeight="1"/>
    <row r="96" s="32" customFormat="1" ht="13" customHeight="1"/>
    <row r="97" s="32" customFormat="1" ht="13" customHeight="1"/>
    <row r="98" s="32" customFormat="1" ht="13" customHeight="1"/>
    <row r="99" s="32" customFormat="1" ht="13" customHeight="1"/>
    <row r="100" s="32" customFormat="1" ht="13" customHeight="1"/>
    <row r="101" s="32" customFormat="1" ht="13" customHeight="1"/>
    <row r="102" s="32" customFormat="1" ht="13" customHeight="1"/>
    <row r="103" s="32" customFormat="1" ht="13" customHeight="1"/>
    <row r="104" s="32" customFormat="1" ht="13" customHeight="1"/>
    <row r="105" s="32" customFormat="1" ht="13" customHeight="1"/>
    <row r="106" s="32" customFormat="1" ht="13" customHeight="1"/>
    <row r="107" s="32" customFormat="1" ht="13" customHeight="1"/>
    <row r="108" s="32" customFormat="1" ht="13" customHeight="1"/>
    <row r="109" s="32" customFormat="1" ht="13" customHeight="1"/>
    <row r="110" s="32" customFormat="1" ht="13" customHeight="1"/>
    <row r="111" s="32" customFormat="1" ht="13" customHeight="1"/>
    <row r="112" s="32" customFormat="1" ht="13" customHeight="1"/>
    <row r="113" s="32" customFormat="1" ht="13" customHeight="1"/>
    <row r="114" s="32" customFormat="1" ht="13" customHeight="1"/>
    <row r="115" s="32" customFormat="1" ht="13" customHeight="1"/>
    <row r="116" s="32" customFormat="1" ht="13" customHeight="1"/>
    <row r="117" s="32" customFormat="1" ht="13" customHeight="1"/>
    <row r="118" s="32" customFormat="1" ht="13" customHeight="1"/>
    <row r="119" s="32" customFormat="1" ht="13" customHeight="1"/>
    <row r="120" s="32" customFormat="1" ht="13" customHeight="1"/>
    <row r="121" s="32" customFormat="1" ht="13" customHeight="1"/>
    <row r="122" s="32" customFormat="1" ht="13" customHeight="1"/>
    <row r="123" s="32" customFormat="1" ht="13" customHeight="1"/>
    <row r="124" s="32" customFormat="1" ht="13" customHeight="1"/>
    <row r="125" s="32" customFormat="1" ht="13" customHeight="1"/>
    <row r="126" s="32" customFormat="1" ht="13" customHeight="1"/>
    <row r="127" s="32" customFormat="1" ht="13" customHeight="1"/>
    <row r="128" s="32" customFormat="1" ht="13" customHeight="1"/>
    <row r="129" s="32" customFormat="1" ht="13" customHeight="1"/>
    <row r="130" s="32" customFormat="1" ht="13" customHeight="1"/>
    <row r="131" s="32" customFormat="1" ht="13" customHeight="1"/>
    <row r="132" s="32" customFormat="1" ht="13" customHeight="1"/>
    <row r="133" s="32" customFormat="1" ht="13" customHeight="1"/>
    <row r="134" s="32" customFormat="1" ht="13" customHeight="1"/>
    <row r="135" s="32" customFormat="1" ht="13" customHeight="1"/>
    <row r="136" s="32" customFormat="1" ht="13" customHeight="1"/>
    <row r="137" s="32" customFormat="1" ht="13" customHeight="1"/>
    <row r="138" s="32" customFormat="1" ht="13" customHeight="1"/>
    <row r="139" s="32" customFormat="1" ht="13" customHeight="1"/>
    <row r="140" s="32" customFormat="1" ht="13" customHeight="1"/>
    <row r="141" s="32" customFormat="1" ht="13" customHeight="1"/>
    <row r="142" s="32" customFormat="1" ht="13" customHeight="1"/>
    <row r="143" s="32" customFormat="1" ht="13" customHeight="1"/>
    <row r="144" s="32" customFormat="1" ht="13" customHeight="1"/>
    <row r="145" s="32" customFormat="1" ht="13" customHeight="1"/>
    <row r="146" s="32" customFormat="1" ht="13" customHeight="1"/>
    <row r="147" s="32" customFormat="1" ht="13" customHeight="1"/>
    <row r="148" s="32" customFormat="1" ht="13" customHeight="1"/>
    <row r="149" s="32" customFormat="1" ht="13" customHeight="1"/>
    <row r="150" s="32" customFormat="1" ht="13" customHeight="1"/>
    <row r="151" s="32" customFormat="1" ht="13" customHeight="1"/>
    <row r="152" s="32" customFormat="1" ht="13" customHeight="1"/>
    <row r="153" s="32" customFormat="1" ht="13" customHeight="1"/>
    <row r="154" s="32" customFormat="1" ht="13" customHeight="1"/>
    <row r="155" s="32" customFormat="1" ht="13" customHeight="1"/>
    <row r="156" s="32" customFormat="1" ht="13" customHeight="1"/>
    <row r="157" s="32" customFormat="1" ht="13" customHeight="1"/>
    <row r="158" s="32" customFormat="1" ht="13" customHeight="1"/>
    <row r="159" s="32" customFormat="1" ht="13" customHeight="1"/>
    <row r="160" s="32" customFormat="1" ht="13" customHeight="1"/>
    <row r="161" s="32" customFormat="1" ht="13" customHeight="1"/>
    <row r="162" s="32" customFormat="1" ht="13" customHeight="1"/>
    <row r="163" s="32" customFormat="1" ht="13" customHeight="1"/>
    <row r="164" s="32" customFormat="1" ht="13" customHeight="1"/>
    <row r="165" s="32" customFormat="1" ht="13" customHeight="1"/>
    <row r="166" s="32" customFormat="1" ht="13" customHeight="1"/>
    <row r="167" s="32" customFormat="1" ht="13" customHeight="1"/>
    <row r="168" s="32" customFormat="1" ht="13" customHeight="1"/>
    <row r="169" s="32" customFormat="1" ht="13" customHeight="1"/>
    <row r="170" s="32" customFormat="1" ht="13" customHeight="1"/>
    <row r="171" s="32" customFormat="1" ht="13" customHeight="1"/>
    <row r="172" s="32" customFormat="1" ht="13" customHeight="1"/>
    <row r="173" s="32" customFormat="1" ht="13" customHeight="1"/>
    <row r="174" s="32" customFormat="1" ht="13" customHeight="1"/>
    <row r="175" s="32" customFormat="1" ht="13" customHeight="1"/>
    <row r="176" s="32" customFormat="1" ht="13" customHeight="1"/>
    <row r="177" s="32" customFormat="1" ht="13" customHeight="1"/>
    <row r="178" s="32" customFormat="1" ht="13" customHeight="1"/>
    <row r="179" s="32" customFormat="1" ht="13" customHeight="1"/>
    <row r="180" s="32" customFormat="1" ht="13" customHeight="1"/>
    <row r="181" s="32" customFormat="1" ht="13" customHeight="1"/>
    <row r="182" s="32" customFormat="1" ht="13" customHeight="1"/>
    <row r="183" s="32" customFormat="1" ht="13" customHeight="1"/>
    <row r="184" s="32" customFormat="1" ht="13" customHeight="1"/>
    <row r="185" s="32" customFormat="1" ht="13" customHeight="1"/>
    <row r="186" s="32" customFormat="1" ht="13" customHeight="1"/>
    <row r="187" s="32" customFormat="1" ht="13" customHeight="1"/>
    <row r="188" s="32" customFormat="1" ht="13" customHeight="1"/>
    <row r="189" s="32" customFormat="1" ht="13" customHeight="1"/>
    <row r="190" s="32" customFormat="1" ht="13" customHeight="1"/>
    <row r="191" s="32" customFormat="1" ht="13" customHeight="1"/>
    <row r="192" s="32" customFormat="1" ht="13" customHeight="1"/>
    <row r="193" s="32" customFormat="1" ht="13" customHeight="1"/>
    <row r="194" s="32" customFormat="1" ht="13" customHeight="1"/>
    <row r="195" s="32" customFormat="1" ht="13" customHeight="1"/>
    <row r="196" s="32" customFormat="1" ht="13" customHeight="1"/>
    <row r="197" s="32" customFormat="1" ht="13" customHeight="1"/>
    <row r="198" s="32" customFormat="1" ht="13" customHeight="1"/>
    <row r="199" s="32" customFormat="1" ht="13" customHeight="1"/>
    <row r="200" s="32" customFormat="1" ht="13" customHeight="1"/>
    <row r="201" s="32" customFormat="1" ht="13" customHeight="1"/>
    <row r="202" s="32" customFormat="1" ht="13" customHeight="1"/>
    <row r="203" s="32" customFormat="1" ht="13" customHeight="1"/>
    <row r="204" s="32" customFormat="1" ht="13" customHeight="1"/>
    <row r="205" s="32" customFormat="1" ht="13" customHeight="1"/>
    <row r="206" s="32" customFormat="1" ht="13" customHeight="1"/>
    <row r="207" s="32" customFormat="1" ht="13" customHeight="1"/>
    <row r="208" s="32" customFormat="1" ht="13" customHeight="1"/>
    <row r="209" s="32" customFormat="1" ht="13" customHeight="1"/>
    <row r="210" s="32" customFormat="1" ht="13" customHeight="1"/>
    <row r="211" s="32" customFormat="1" ht="13" customHeight="1"/>
    <row r="212" s="32" customFormat="1" ht="13" customHeight="1"/>
    <row r="213" s="32" customFormat="1" ht="13" customHeight="1"/>
    <row r="214" s="32" customFormat="1" ht="13" customHeight="1"/>
    <row r="215" s="32" customFormat="1" ht="13" customHeight="1"/>
    <row r="216" s="32" customFormat="1" ht="13" customHeight="1"/>
    <row r="217" s="32" customFormat="1" ht="13" customHeight="1"/>
    <row r="218" s="32" customFormat="1" ht="13" customHeight="1"/>
    <row r="219" s="32" customFormat="1" ht="13" customHeight="1"/>
    <row r="220" s="32" customFormat="1" ht="13" customHeight="1"/>
    <row r="221" s="32" customFormat="1" ht="13" customHeight="1"/>
    <row r="222" s="32" customFormat="1" ht="13" customHeight="1"/>
    <row r="223" s="32" customFormat="1" ht="13" customHeight="1"/>
    <row r="224" s="32" customFormat="1" ht="13" customHeight="1"/>
    <row r="225" s="32" customFormat="1" ht="13" customHeight="1"/>
    <row r="226" s="32" customFormat="1" ht="13" customHeight="1"/>
    <row r="227" s="32" customFormat="1" ht="13" customHeight="1"/>
    <row r="228" s="32" customFormat="1" ht="13" customHeight="1"/>
    <row r="229" s="32" customFormat="1" ht="13" customHeight="1"/>
    <row r="230" s="32" customFormat="1" ht="13" customHeight="1"/>
    <row r="231" s="32" customFormat="1" ht="13" customHeight="1"/>
    <row r="232" s="32" customFormat="1" ht="13" customHeight="1"/>
    <row r="233" s="32" customFormat="1" ht="13" customHeight="1"/>
    <row r="234" s="32" customFormat="1" ht="13" customHeight="1"/>
    <row r="235" s="32" customFormat="1" ht="13" customHeight="1"/>
    <row r="236" s="32" customFormat="1" ht="13" customHeight="1"/>
    <row r="237" s="32" customFormat="1" ht="13" customHeight="1"/>
    <row r="238" s="32" customFormat="1" ht="13" customHeight="1"/>
    <row r="239" s="32" customFormat="1" ht="13" customHeight="1"/>
    <row r="240" s="32" customFormat="1" ht="13" customHeight="1"/>
    <row r="241" s="32" customFormat="1" ht="13" customHeight="1"/>
    <row r="242" s="32" customFormat="1" ht="13" customHeight="1"/>
    <row r="243" s="32" customFormat="1" ht="13" customHeight="1"/>
    <row r="244" s="32" customFormat="1" ht="13" customHeight="1"/>
    <row r="245" s="32" customFormat="1" ht="13" customHeight="1"/>
    <row r="246" s="32" customFormat="1" ht="13" customHeight="1"/>
    <row r="247" s="32" customFormat="1" ht="13" customHeight="1"/>
    <row r="248" s="32" customFormat="1" ht="13" customHeight="1"/>
    <row r="249" s="32" customFormat="1" ht="13" customHeight="1"/>
    <row r="250" s="32" customFormat="1" ht="13" customHeight="1"/>
    <row r="251" s="32" customFormat="1" ht="13" customHeight="1"/>
    <row r="252" s="32" customFormat="1" ht="13" customHeight="1"/>
    <row r="253" s="32" customFormat="1" ht="13" customHeight="1"/>
    <row r="254" s="32" customFormat="1" ht="13" customHeight="1"/>
    <row r="255" s="32" customFormat="1" ht="13" customHeight="1"/>
    <row r="256" s="32" customFormat="1" ht="13" customHeight="1"/>
    <row r="257" s="32" customFormat="1" ht="13" customHeight="1"/>
    <row r="258" s="32" customFormat="1" ht="13" customHeight="1"/>
    <row r="259" s="32" customFormat="1" ht="13" customHeight="1"/>
    <row r="260" s="32" customFormat="1" ht="13" customHeight="1"/>
    <row r="261" s="32" customFormat="1" ht="13" customHeight="1"/>
    <row r="262" s="32" customFormat="1" ht="13" customHeight="1"/>
    <row r="263" s="32" customFormat="1" ht="13" customHeight="1"/>
    <row r="264" s="32" customFormat="1" ht="13" customHeight="1"/>
    <row r="265" s="32" customFormat="1" ht="13" customHeight="1"/>
    <row r="266" s="32" customFormat="1" ht="13" customHeight="1"/>
    <row r="267" s="32" customFormat="1" ht="13" customHeight="1"/>
    <row r="268" s="32" customFormat="1" ht="13" customHeight="1"/>
    <row r="269" s="32" customFormat="1" ht="13" customHeight="1"/>
    <row r="270" s="32" customFormat="1" ht="13" customHeight="1"/>
    <row r="271" s="32" customFormat="1" ht="13" customHeight="1"/>
    <row r="272" s="32" customFormat="1" ht="13" customHeight="1"/>
    <row r="273" s="32" customFormat="1" ht="13" customHeight="1"/>
    <row r="274" s="32" customFormat="1" ht="13" customHeight="1"/>
    <row r="275" s="32" customFormat="1" ht="13" customHeight="1"/>
    <row r="276" s="32" customFormat="1" ht="13" customHeight="1"/>
    <row r="277" s="32" customFormat="1" ht="13" customHeight="1"/>
    <row r="278" s="32" customFormat="1" ht="13" customHeight="1"/>
    <row r="279" s="32" customFormat="1" ht="13" customHeight="1"/>
    <row r="280" s="32" customFormat="1" ht="13" customHeight="1"/>
    <row r="281" s="32" customFormat="1" ht="13" customHeight="1"/>
    <row r="282" s="32" customFormat="1" ht="13" customHeight="1"/>
    <row r="283" s="32" customFormat="1" ht="13" customHeight="1"/>
    <row r="284" s="32" customFormat="1" ht="13" customHeight="1"/>
    <row r="285" s="32" customFormat="1" ht="13" customHeight="1"/>
    <row r="286" s="32" customFormat="1" ht="13" customHeight="1"/>
    <row r="287" s="32" customFormat="1" ht="13" customHeight="1"/>
    <row r="288" s="32" customFormat="1" ht="13" customHeight="1"/>
    <row r="289" s="32" customFormat="1" ht="13" customHeight="1"/>
    <row r="290" s="32" customFormat="1" ht="13" customHeight="1"/>
    <row r="291" s="32" customFormat="1" ht="13" customHeight="1"/>
    <row r="292" s="32" customFormat="1" ht="13" customHeight="1"/>
    <row r="293" s="32" customFormat="1" ht="13" customHeight="1"/>
    <row r="294" s="32" customFormat="1" ht="13" customHeight="1"/>
    <row r="295" s="32" customFormat="1" ht="13" customHeight="1"/>
    <row r="296" s="32" customFormat="1" ht="13" customHeight="1"/>
    <row r="297" s="32" customFormat="1" ht="13" customHeight="1"/>
    <row r="298" s="32" customFormat="1" ht="13" customHeight="1"/>
    <row r="299" s="32" customFormat="1" ht="13" customHeight="1"/>
    <row r="300" s="32" customFormat="1" ht="13" customHeight="1"/>
    <row r="301" s="32" customFormat="1" ht="13" customHeight="1"/>
    <row r="302" s="32" customFormat="1" ht="13" customHeight="1"/>
    <row r="303" s="32" customFormat="1" ht="13" customHeight="1"/>
    <row r="304" s="32" customFormat="1" ht="13" customHeight="1"/>
    <row r="305" s="32" customFormat="1" ht="13" customHeight="1"/>
    <row r="306" s="32" customFormat="1" ht="13" customHeight="1"/>
    <row r="307" s="32" customFormat="1" ht="13" customHeight="1"/>
    <row r="308" s="32" customFormat="1" ht="13" customHeight="1"/>
    <row r="309" s="32" customFormat="1" ht="13" customHeight="1"/>
    <row r="310" s="32" customFormat="1" ht="13" customHeight="1"/>
    <row r="311" s="32" customFormat="1" ht="13" customHeight="1"/>
    <row r="312" s="32" customFormat="1" ht="13" customHeight="1"/>
    <row r="313" s="32" customFormat="1" ht="13" customHeight="1"/>
    <row r="314" s="32" customFormat="1" ht="13" customHeight="1"/>
    <row r="315" s="32" customFormat="1" ht="13" customHeight="1"/>
    <row r="316" s="32" customFormat="1" ht="13" customHeight="1"/>
    <row r="317" s="32" customFormat="1" ht="13" customHeight="1"/>
    <row r="318" s="32" customFormat="1" ht="13" customHeight="1"/>
    <row r="319" s="32" customFormat="1" ht="13" customHeight="1"/>
    <row r="320" s="32" customFormat="1" ht="13" customHeight="1"/>
    <row r="321" s="32" customFormat="1" ht="13" customHeight="1"/>
    <row r="322" s="32" customFormat="1" ht="13" customHeight="1"/>
    <row r="323" s="32" customFormat="1" ht="13" customHeight="1"/>
    <row r="324" s="32" customFormat="1" ht="13" customHeight="1"/>
    <row r="325" s="32" customFormat="1" ht="13" customHeight="1"/>
    <row r="326" s="32" customFormat="1" ht="13" customHeight="1"/>
    <row r="327" s="32" customFormat="1" ht="13" customHeight="1"/>
    <row r="328" s="32" customFormat="1" ht="13" customHeight="1"/>
    <row r="329" s="32" customFormat="1" ht="13" customHeight="1"/>
    <row r="330" s="32" customFormat="1" ht="13" customHeight="1"/>
    <row r="331" s="32" customFormat="1" ht="13" customHeight="1"/>
    <row r="332" s="32" customFormat="1" ht="13" customHeight="1"/>
    <row r="333" s="32" customFormat="1" ht="13" customHeight="1"/>
    <row r="334" s="32" customFormat="1" ht="13" customHeight="1"/>
    <row r="335" s="32" customFormat="1" ht="13" customHeight="1"/>
    <row r="336" s="32" customFormat="1" ht="13" customHeight="1"/>
    <row r="337" s="32" customFormat="1" ht="13" customHeight="1"/>
    <row r="338" s="32" customFormat="1" ht="13" customHeight="1"/>
    <row r="339" s="32" customFormat="1" ht="13" customHeight="1"/>
    <row r="340" s="32" customFormat="1" ht="13" customHeight="1"/>
    <row r="341" s="32" customFormat="1" ht="13" customHeight="1"/>
    <row r="342" s="32" customFormat="1" ht="13" customHeight="1"/>
    <row r="343" s="32" customFormat="1" ht="13" customHeight="1"/>
    <row r="344" s="32" customFormat="1" ht="13" customHeight="1"/>
    <row r="345" s="32" customFormat="1" ht="13" customHeight="1"/>
    <row r="346" s="32" customFormat="1" ht="13" customHeight="1"/>
    <row r="347" s="32" customFormat="1" ht="13" customHeight="1"/>
    <row r="348" s="32" customFormat="1" ht="13" customHeight="1"/>
    <row r="349" s="32" customFormat="1" ht="13" customHeight="1"/>
    <row r="350" s="32" customFormat="1" ht="13" customHeight="1"/>
    <row r="351" s="32" customFormat="1" ht="13" customHeight="1"/>
    <row r="352" s="32" customFormat="1" ht="13" customHeight="1"/>
    <row r="353" s="32" customFormat="1" ht="13" customHeight="1"/>
    <row r="354" s="32" customFormat="1" ht="13" customHeight="1"/>
    <row r="355" s="32" customFormat="1" ht="13" customHeight="1"/>
    <row r="356" s="32" customFormat="1" ht="13" customHeight="1"/>
    <row r="357" s="32" customFormat="1" ht="13" customHeight="1"/>
    <row r="358" s="32" customFormat="1" ht="13" customHeight="1"/>
    <row r="359" s="32" customFormat="1" ht="13" customHeight="1"/>
    <row r="360" s="32" customFormat="1" ht="13" customHeight="1"/>
    <row r="361" s="32" customFormat="1" ht="13" customHeight="1"/>
    <row r="362" s="32" customFormat="1" ht="13" customHeight="1"/>
    <row r="363" s="32" customFormat="1" ht="13" customHeight="1"/>
    <row r="364" s="32" customFormat="1" ht="13" customHeight="1"/>
    <row r="365" s="32" customFormat="1" ht="13" customHeight="1"/>
    <row r="366" s="32" customFormat="1" ht="13" customHeight="1"/>
    <row r="367" s="32" customFormat="1" ht="13" customHeight="1"/>
    <row r="368" s="32" customFormat="1" ht="13" customHeight="1"/>
    <row r="369" s="32" customFormat="1" ht="13" customHeight="1"/>
    <row r="370" s="32" customFormat="1" ht="13" customHeight="1"/>
    <row r="371" s="32" customFormat="1" ht="13" customHeight="1"/>
    <row r="372" s="32" customFormat="1" ht="13" customHeight="1"/>
    <row r="373" s="32" customFormat="1" ht="13" customHeight="1"/>
    <row r="374" s="32" customFormat="1" ht="13" customHeight="1"/>
    <row r="375" s="32" customFormat="1" ht="13" customHeight="1"/>
    <row r="376" s="32" customFormat="1" ht="13" customHeight="1"/>
    <row r="377" s="32" customFormat="1" ht="13" customHeight="1"/>
    <row r="378" s="32" customFormat="1" ht="13" customHeight="1"/>
    <row r="379" s="32" customFormat="1" ht="13" customHeight="1"/>
    <row r="380" s="32" customFormat="1" ht="13" customHeight="1"/>
    <row r="381" s="32" customFormat="1" ht="13" customHeight="1"/>
    <row r="382" s="32" customFormat="1" ht="13" customHeight="1"/>
    <row r="383" s="32" customFormat="1" ht="13" customHeight="1"/>
    <row r="384" s="32" customFormat="1" ht="13" customHeight="1"/>
    <row r="385" s="32" customFormat="1" ht="13" customHeight="1"/>
    <row r="386" s="32" customFormat="1" ht="13" customHeight="1"/>
    <row r="387" s="32" customFormat="1" ht="13" customHeight="1"/>
    <row r="388" s="32" customFormat="1" ht="13" customHeight="1"/>
    <row r="389" s="32" customFormat="1" ht="13" customHeight="1"/>
    <row r="390" s="32" customFormat="1" ht="13" customHeight="1"/>
    <row r="391" s="32" customFormat="1" ht="13" customHeight="1"/>
    <row r="392" s="32" customFormat="1" ht="13" customHeight="1"/>
    <row r="393" s="32" customFormat="1" ht="13" customHeight="1"/>
    <row r="394" s="32" customFormat="1" ht="13" customHeight="1"/>
    <row r="395" s="32" customFormat="1" ht="13" customHeight="1"/>
    <row r="396" s="32" customFormat="1" ht="13" customHeight="1"/>
    <row r="397" s="32" customFormat="1" ht="13" customHeight="1"/>
    <row r="398" s="32" customFormat="1" ht="13" customHeight="1"/>
    <row r="399" s="32" customFormat="1" ht="13" customHeight="1"/>
    <row r="400" s="32" customFormat="1" ht="13" customHeight="1"/>
    <row r="401" s="32" customFormat="1" ht="13" customHeight="1"/>
    <row r="402" s="32" customFormat="1" ht="13" customHeight="1"/>
    <row r="403" s="32" customFormat="1" ht="13" customHeight="1"/>
    <row r="404" s="32" customFormat="1" ht="13" customHeight="1"/>
    <row r="405" s="32" customFormat="1" ht="13" customHeight="1"/>
    <row r="406" s="32" customFormat="1" ht="13" customHeight="1"/>
    <row r="407" s="32" customFormat="1" ht="13" customHeight="1"/>
    <row r="408" s="32" customFormat="1" ht="13" customHeight="1"/>
    <row r="409" s="32" customFormat="1" ht="13" customHeight="1"/>
    <row r="410" s="32" customFormat="1" ht="13" customHeight="1"/>
    <row r="411" s="32" customFormat="1" ht="13" customHeight="1"/>
    <row r="412" s="32" customFormat="1" ht="13" customHeight="1"/>
    <row r="413" s="32" customFormat="1" ht="13" customHeight="1"/>
    <row r="414" s="32" customFormat="1" ht="13" customHeight="1"/>
    <row r="415" s="32" customFormat="1" ht="13" customHeight="1"/>
    <row r="416" s="32" customFormat="1" ht="13" customHeight="1"/>
    <row r="417" s="32" customFormat="1" ht="13" customHeight="1"/>
    <row r="418" s="32" customFormat="1" ht="13" customHeight="1"/>
    <row r="419" s="32" customFormat="1" ht="13" customHeight="1"/>
    <row r="420" s="32" customFormat="1" ht="13" customHeight="1"/>
    <row r="421" s="32" customFormat="1" ht="13" customHeight="1"/>
    <row r="422" s="32" customFormat="1" ht="13" customHeight="1"/>
    <row r="423" s="32" customFormat="1" ht="13" customHeight="1"/>
    <row r="424" s="32" customFormat="1" ht="13" customHeight="1"/>
    <row r="425" s="32" customFormat="1" ht="13" customHeight="1"/>
    <row r="426" s="32" customFormat="1" ht="13" customHeight="1"/>
    <row r="427" s="32" customFormat="1" ht="13" customHeight="1"/>
    <row r="428" s="32" customFormat="1" ht="13" customHeight="1"/>
    <row r="429" s="32" customFormat="1" ht="13" customHeight="1"/>
    <row r="430" s="32" customFormat="1" ht="13" customHeight="1"/>
    <row r="431" s="32" customFormat="1" ht="13" customHeight="1"/>
    <row r="432" s="32" customFormat="1" ht="13" customHeight="1"/>
    <row r="433" s="32" customFormat="1" ht="13" customHeight="1"/>
    <row r="434" s="32" customFormat="1" ht="13" customHeight="1"/>
    <row r="435" s="32" customFormat="1" ht="13" customHeight="1"/>
    <row r="436" s="32" customFormat="1" ht="13" customHeight="1"/>
    <row r="437" s="32" customFormat="1" ht="13" customHeight="1"/>
    <row r="438" s="32" customFormat="1" ht="13" customHeight="1"/>
    <row r="439" s="32" customFormat="1" ht="13" customHeight="1"/>
    <row r="440" s="32" customFormat="1" ht="13" customHeight="1"/>
    <row r="441" s="32" customFormat="1" ht="13" customHeight="1"/>
    <row r="442" s="32" customFormat="1" ht="13" customHeight="1"/>
    <row r="443" s="32" customFormat="1" ht="13" customHeight="1"/>
    <row r="444" s="32" customFormat="1" ht="13" customHeight="1"/>
    <row r="445" s="32" customFormat="1" ht="13" customHeight="1"/>
    <row r="446" s="32" customFormat="1" ht="13" customHeight="1"/>
    <row r="447" s="32" customFormat="1" ht="13" customHeight="1"/>
    <row r="448" s="32" customFormat="1" ht="13" customHeight="1"/>
    <row r="449" s="32" customFormat="1" ht="13" customHeight="1"/>
    <row r="450" s="32" customFormat="1" ht="13" customHeight="1"/>
    <row r="451" s="32" customFormat="1" ht="13" customHeight="1"/>
    <row r="452" s="32" customFormat="1" ht="13" customHeight="1"/>
    <row r="453" s="32" customFormat="1" ht="13" customHeight="1"/>
    <row r="454" s="32" customFormat="1" ht="13" customHeight="1"/>
    <row r="455" s="32" customFormat="1" ht="13" customHeight="1"/>
    <row r="456" s="32" customFormat="1" ht="13" customHeight="1"/>
    <row r="457" s="32" customFormat="1" ht="13" customHeight="1"/>
    <row r="458" s="32" customFormat="1" ht="13" customHeight="1"/>
    <row r="459" s="32" customFormat="1" ht="13" customHeight="1"/>
    <row r="460" s="32" customFormat="1" ht="13" customHeight="1"/>
    <row r="461" s="32" customFormat="1" ht="13" customHeight="1"/>
    <row r="462" s="32" customFormat="1" ht="13" customHeight="1"/>
    <row r="463" s="32" customFormat="1" ht="13" customHeight="1"/>
    <row r="464" s="32" customFormat="1" ht="13" customHeight="1"/>
    <row r="465" s="32" customFormat="1" ht="13" customHeight="1"/>
    <row r="466" s="32" customFormat="1" ht="13" customHeight="1"/>
    <row r="467" s="32" customFormat="1" ht="13" customHeight="1"/>
    <row r="468" s="32" customFormat="1" ht="13" customHeight="1"/>
    <row r="469" s="32" customFormat="1" ht="13" customHeight="1"/>
    <row r="470" s="32" customFormat="1" ht="13" customHeight="1"/>
    <row r="471" s="32" customFormat="1" ht="13" customHeight="1"/>
    <row r="472" s="32" customFormat="1" ht="13" customHeight="1"/>
    <row r="473" s="32" customFormat="1" ht="13" customHeight="1"/>
    <row r="474" s="32" customFormat="1" ht="13" customHeight="1"/>
    <row r="475" s="32" customFormat="1" ht="13" customHeight="1"/>
    <row r="476" s="32" customFormat="1" ht="13" customHeight="1"/>
    <row r="477" s="32" customFormat="1" ht="13" customHeight="1"/>
    <row r="478" s="32" customFormat="1" ht="13" customHeight="1"/>
    <row r="479" s="32" customFormat="1" ht="13" customHeight="1"/>
    <row r="480" s="32" customFormat="1" ht="13" customHeight="1"/>
    <row r="481" s="32" customFormat="1" ht="13" customHeight="1"/>
    <row r="482" s="32" customFormat="1" ht="13" customHeight="1"/>
    <row r="483" s="32" customFormat="1" ht="13" customHeight="1"/>
    <row r="484" s="32" customFormat="1" ht="13" customHeight="1"/>
    <row r="485" s="32" customFormat="1" ht="13" customHeight="1"/>
    <row r="486" s="32" customFormat="1" ht="13" customHeight="1"/>
    <row r="487" s="32" customFormat="1" ht="13" customHeight="1"/>
    <row r="488" s="32" customFormat="1" ht="13" customHeight="1"/>
    <row r="489" s="32" customFormat="1" ht="13" customHeight="1"/>
    <row r="490" s="32" customFormat="1" ht="13" customHeight="1"/>
    <row r="491" s="32" customFormat="1" ht="13" customHeight="1"/>
    <row r="492" s="32" customFormat="1" ht="13" customHeight="1"/>
    <row r="493" s="32" customFormat="1" ht="13" customHeight="1"/>
    <row r="494" s="32" customFormat="1" ht="13" customHeight="1"/>
    <row r="495" s="32" customFormat="1" ht="13" customHeight="1"/>
    <row r="496" s="32" customFormat="1" ht="13" customHeight="1"/>
    <row r="497" s="32" customFormat="1" ht="13" customHeight="1"/>
    <row r="498" s="32" customFormat="1" ht="13" customHeight="1"/>
    <row r="499" s="32" customFormat="1" ht="13" customHeight="1"/>
    <row r="500" s="32" customFormat="1" ht="13" customHeight="1"/>
    <row r="501" s="32" customFormat="1" ht="13" customHeight="1"/>
    <row r="502" s="32" customFormat="1" ht="13" customHeight="1"/>
    <row r="503" s="32" customFormat="1" ht="13" customHeight="1"/>
    <row r="504" s="32" customFormat="1" ht="13" customHeight="1"/>
    <row r="505" s="32" customFormat="1" ht="13" customHeight="1"/>
    <row r="506" s="32" customFormat="1" ht="13" customHeight="1"/>
    <row r="507" s="32" customFormat="1" ht="13" customHeight="1"/>
    <row r="508" s="32" customFormat="1" ht="13" customHeight="1"/>
    <row r="509" s="32" customFormat="1" ht="13" customHeight="1"/>
    <row r="510" s="32" customFormat="1" ht="13" customHeight="1"/>
    <row r="511" s="32" customFormat="1" ht="13" customHeight="1"/>
    <row r="512" s="32" customFormat="1" ht="13" customHeight="1"/>
    <row r="513" s="32" customFormat="1" ht="13" customHeight="1"/>
    <row r="514" s="32" customFormat="1" ht="13" customHeight="1"/>
    <row r="515" s="32" customFormat="1" ht="13" customHeight="1"/>
    <row r="516" s="32" customFormat="1" ht="13" customHeight="1"/>
    <row r="517" s="32" customFormat="1" ht="13" customHeight="1"/>
    <row r="518" s="32" customFormat="1" ht="13" customHeight="1"/>
    <row r="519" s="32" customFormat="1" ht="13" customHeight="1"/>
    <row r="520" s="32" customFormat="1" ht="13" customHeight="1"/>
    <row r="521" s="32" customFormat="1" ht="13" customHeight="1"/>
    <row r="522" s="32" customFormat="1" ht="13" customHeight="1"/>
    <row r="523" s="32" customFormat="1" ht="13" customHeight="1"/>
    <row r="524" s="32" customFormat="1" ht="13" customHeight="1"/>
    <row r="525" s="32" customFormat="1" ht="13" customHeight="1"/>
    <row r="526" s="32" customFormat="1" ht="13" customHeight="1"/>
    <row r="527" s="32" customFormat="1" ht="13" customHeight="1"/>
    <row r="528" s="32" customFormat="1" ht="13" customHeight="1"/>
    <row r="529" s="32" customFormat="1" ht="13" customHeight="1"/>
    <row r="530" s="32" customFormat="1" ht="13" customHeight="1"/>
    <row r="531" s="32" customFormat="1" ht="13" customHeight="1"/>
    <row r="532" s="32" customFormat="1" ht="13" customHeight="1"/>
    <row r="533" s="32" customFormat="1" ht="13" customHeight="1"/>
    <row r="534" s="32" customFormat="1" ht="13" customHeight="1"/>
    <row r="535" s="32" customFormat="1" ht="13" customHeight="1"/>
    <row r="536" s="32" customFormat="1" ht="13" customHeight="1"/>
    <row r="537" s="32" customFormat="1" ht="13" customHeight="1"/>
    <row r="538" s="32" customFormat="1" ht="13" customHeight="1"/>
    <row r="539" s="32" customFormat="1" ht="13" customHeight="1"/>
    <row r="540" s="32" customFormat="1" ht="13" customHeight="1"/>
    <row r="541" s="32" customFormat="1" ht="13" customHeight="1"/>
    <row r="542" s="32" customFormat="1" ht="13" customHeight="1"/>
    <row r="543" s="32" customFormat="1" ht="13" customHeight="1"/>
    <row r="544" s="32" customFormat="1" ht="13" customHeight="1"/>
    <row r="545" s="32" customFormat="1" ht="13" customHeight="1"/>
    <row r="546" s="32" customFormat="1" ht="13" customHeight="1"/>
    <row r="547" s="32" customFormat="1" ht="13" customHeight="1"/>
    <row r="548" s="32" customFormat="1" ht="13" customHeight="1"/>
    <row r="549" s="32" customFormat="1" ht="13" customHeight="1"/>
    <row r="550" s="32" customFormat="1" ht="13" customHeight="1"/>
    <row r="551" s="32" customFormat="1" ht="13" customHeight="1"/>
    <row r="552" s="32" customFormat="1" ht="13" customHeight="1"/>
    <row r="553" s="32" customFormat="1" ht="13" customHeight="1"/>
    <row r="554" s="32" customFormat="1" ht="13" customHeight="1"/>
    <row r="555" s="32" customFormat="1" ht="13" customHeight="1"/>
    <row r="556" s="32" customFormat="1" ht="13" customHeight="1"/>
    <row r="557" s="32" customFormat="1" ht="13" customHeight="1"/>
    <row r="558" s="32" customFormat="1" ht="13" customHeight="1"/>
    <row r="559" s="32" customFormat="1" ht="13" customHeight="1"/>
    <row r="560" s="32" customFormat="1" ht="13" customHeight="1"/>
    <row r="561" s="32" customFormat="1" ht="13" customHeight="1"/>
    <row r="562" s="32" customFormat="1" ht="13" customHeight="1"/>
    <row r="563" s="32" customFormat="1" ht="13" customHeight="1"/>
    <row r="564" s="32" customFormat="1" ht="13" customHeight="1"/>
    <row r="565" s="32" customFormat="1" ht="13" customHeight="1"/>
    <row r="566" s="32" customFormat="1" ht="13" customHeight="1"/>
    <row r="567" s="32" customFormat="1" ht="13" customHeight="1"/>
    <row r="568" s="32" customFormat="1" ht="13" customHeight="1"/>
    <row r="569" s="32" customFormat="1" ht="13" customHeight="1"/>
    <row r="570" s="32" customFormat="1" ht="13" customHeight="1"/>
    <row r="571" s="32" customFormat="1" ht="13" customHeight="1"/>
    <row r="572" s="32" customFormat="1" ht="13" customHeight="1"/>
    <row r="573" s="32" customFormat="1" ht="13" customHeight="1"/>
    <row r="574" s="32" customFormat="1" ht="13" customHeight="1"/>
    <row r="575" s="32" customFormat="1" ht="13" customHeight="1"/>
    <row r="576" s="32" customFormat="1" ht="13" customHeight="1"/>
    <row r="577" s="32" customFormat="1" ht="13" customHeight="1"/>
    <row r="578" s="32" customFormat="1" ht="13" customHeight="1"/>
    <row r="579" s="32" customFormat="1" ht="13" customHeight="1"/>
    <row r="580" s="32" customFormat="1" ht="13" customHeight="1"/>
    <row r="581" s="32" customFormat="1" ht="13" customHeight="1"/>
    <row r="582" s="32" customFormat="1" ht="13" customHeight="1"/>
    <row r="583" s="32" customFormat="1" ht="13" customHeight="1"/>
    <row r="584" s="32" customFormat="1" ht="13" customHeight="1"/>
    <row r="585" s="32" customFormat="1" ht="13" customHeight="1"/>
    <row r="586" s="32" customFormat="1" ht="13" customHeight="1"/>
    <row r="587" s="32" customFormat="1" ht="13" customHeight="1"/>
    <row r="588" s="32" customFormat="1" ht="13" customHeight="1"/>
    <row r="589" s="32" customFormat="1" ht="13" customHeight="1"/>
    <row r="590" s="32" customFormat="1" ht="13" customHeight="1"/>
    <row r="591" s="32" customFormat="1" ht="13" customHeight="1"/>
    <row r="592" s="32" customFormat="1" ht="13" customHeight="1"/>
    <row r="593" s="32" customFormat="1" ht="13" customHeight="1"/>
    <row r="594" s="32" customFormat="1" ht="13" customHeight="1"/>
    <row r="595" s="32" customFormat="1" ht="13" customHeight="1"/>
    <row r="596" s="32" customFormat="1" ht="13" customHeight="1"/>
    <row r="597" s="32" customFormat="1" ht="13" customHeight="1"/>
    <row r="598" s="32" customFormat="1" ht="13" customHeight="1"/>
    <row r="599" s="32" customFormat="1" ht="13" customHeight="1"/>
    <row r="600" s="32" customFormat="1" ht="13" customHeight="1"/>
    <row r="601" s="32" customFormat="1" ht="13" customHeight="1"/>
    <row r="602" s="32" customFormat="1" ht="13" customHeight="1"/>
    <row r="603" s="32" customFormat="1" ht="13" customHeight="1"/>
    <row r="604" s="32" customFormat="1" ht="13" customHeight="1"/>
    <row r="605" s="32" customFormat="1" ht="13" customHeight="1"/>
    <row r="606" s="32" customFormat="1" ht="13" customHeight="1"/>
    <row r="607" s="32" customFormat="1" ht="13" customHeight="1"/>
    <row r="608" s="32" customFormat="1" ht="13" customHeight="1"/>
    <row r="609" s="32" customFormat="1" ht="13" customHeight="1"/>
    <row r="610" s="32" customFormat="1" ht="13" customHeight="1"/>
    <row r="611" s="32" customFormat="1" ht="13" customHeight="1"/>
    <row r="612" s="32" customFormat="1" ht="13" customHeight="1"/>
    <row r="613" s="32" customFormat="1" ht="13" customHeight="1"/>
    <row r="614" s="32" customFormat="1" ht="13" customHeight="1"/>
    <row r="615" s="32" customFormat="1" ht="13" customHeight="1"/>
    <row r="616" s="32" customFormat="1" ht="13" customHeight="1"/>
    <row r="617" s="32" customFormat="1" ht="13" customHeight="1"/>
    <row r="618" s="32" customFormat="1" ht="13" customHeight="1"/>
    <row r="619" s="32" customFormat="1" ht="13" customHeight="1"/>
    <row r="620" s="32" customFormat="1" ht="13" customHeight="1"/>
    <row r="621" s="32" customFormat="1" ht="13" customHeight="1"/>
    <row r="622" s="32" customFormat="1" ht="13" customHeight="1"/>
    <row r="623" s="32" customFormat="1" ht="13" customHeight="1"/>
    <row r="624" s="32" customFormat="1" ht="13" customHeight="1"/>
    <row r="625" s="32" customFormat="1" ht="13" customHeight="1"/>
    <row r="626" s="32" customFormat="1" ht="13" customHeight="1"/>
    <row r="627" s="32" customFormat="1" ht="13" customHeight="1"/>
    <row r="628" s="32" customFormat="1" ht="13" customHeight="1"/>
    <row r="629" s="32" customFormat="1" ht="13" customHeight="1"/>
    <row r="630" s="32" customFormat="1" ht="13" customHeight="1"/>
    <row r="631" s="32" customFormat="1" ht="13" customHeight="1"/>
    <row r="632" s="32" customFormat="1" ht="13" customHeight="1"/>
    <row r="633" s="32" customFormat="1" ht="13" customHeight="1"/>
    <row r="634" s="32" customFormat="1" ht="13" customHeight="1"/>
    <row r="635" s="32" customFormat="1" ht="13" customHeight="1"/>
    <row r="636" s="32" customFormat="1" ht="13" customHeight="1"/>
    <row r="637" s="32" customFormat="1" ht="13" customHeight="1"/>
    <row r="638" s="32" customFormat="1" ht="13" customHeight="1"/>
    <row r="639" s="32" customFormat="1" ht="13" customHeight="1"/>
    <row r="640" s="32" customFormat="1" ht="13" customHeight="1"/>
    <row r="641" s="32" customFormat="1" ht="13" customHeight="1"/>
    <row r="642" s="32" customFormat="1" ht="13" customHeight="1"/>
    <row r="643" s="32" customFormat="1" ht="13" customHeight="1"/>
    <row r="644" s="32" customFormat="1" ht="13" customHeight="1"/>
    <row r="645" s="32" customFormat="1" ht="13" customHeight="1"/>
    <row r="646" s="32" customFormat="1" ht="13" customHeight="1"/>
    <row r="647" s="32" customFormat="1" ht="13" customHeight="1"/>
    <row r="648" s="32" customFormat="1" ht="13" customHeight="1"/>
    <row r="649" s="32" customFormat="1" ht="13" customHeight="1"/>
    <row r="650" s="32" customFormat="1" ht="13" customHeight="1"/>
    <row r="651" s="32" customFormat="1" ht="13" customHeight="1"/>
    <row r="652" s="32" customFormat="1" ht="13" customHeight="1"/>
    <row r="653" s="32" customFormat="1" ht="13" customHeight="1"/>
    <row r="654" s="32" customFormat="1" ht="13" customHeight="1"/>
    <row r="655" s="32" customFormat="1" ht="13" customHeight="1"/>
    <row r="656" s="32" customFormat="1" ht="13" customHeight="1"/>
    <row r="657" s="32" customFormat="1" ht="13" customHeight="1"/>
    <row r="658" s="32" customFormat="1" ht="13" customHeight="1"/>
    <row r="659" s="32" customFormat="1" ht="13" customHeight="1"/>
    <row r="660" s="32" customFormat="1" ht="13" customHeight="1"/>
    <row r="661" s="32" customFormat="1" ht="13" customHeight="1"/>
    <row r="662" s="32" customFormat="1" ht="13" customHeight="1"/>
    <row r="663" s="32" customFormat="1" ht="13" customHeight="1"/>
    <row r="664" s="32" customFormat="1" ht="13" customHeight="1"/>
    <row r="665" s="32" customFormat="1" ht="13" customHeight="1"/>
    <row r="666" s="32" customFormat="1" ht="13" customHeight="1"/>
    <row r="667" s="32" customFormat="1" ht="13" customHeight="1"/>
    <row r="668" s="32" customFormat="1" ht="13" customHeight="1"/>
    <row r="669" s="32" customFormat="1" ht="13" customHeight="1"/>
    <row r="670" s="32" customFormat="1" ht="13" customHeight="1"/>
    <row r="671" s="32" customFormat="1" ht="13" customHeight="1"/>
    <row r="672" s="32" customFormat="1" ht="13" customHeight="1"/>
    <row r="673" s="32" customFormat="1" ht="13" customHeight="1"/>
    <row r="674" s="32" customFormat="1" ht="13" customHeight="1"/>
    <row r="675" s="32" customFormat="1" ht="13" customHeight="1"/>
    <row r="676" s="32" customFormat="1" ht="13" customHeight="1"/>
    <row r="677" s="32" customFormat="1" ht="13" customHeight="1"/>
    <row r="678" s="32" customFormat="1" ht="13" customHeight="1"/>
    <row r="679" s="32" customFormat="1" ht="13" customHeight="1"/>
    <row r="680" s="32" customFormat="1" ht="13" customHeight="1"/>
    <row r="681" s="32" customFormat="1" ht="13" customHeight="1"/>
    <row r="682" s="32" customFormat="1" ht="13" customHeight="1"/>
    <row r="683" s="32" customFormat="1" ht="13" customHeight="1"/>
    <row r="684" s="32" customFormat="1" ht="13" customHeight="1"/>
    <row r="685" s="32" customFormat="1" ht="13" customHeight="1"/>
    <row r="686" s="32" customFormat="1" ht="13" customHeight="1"/>
    <row r="687" s="32" customFormat="1" ht="13" customHeight="1"/>
    <row r="688" s="32" customFormat="1" ht="13" customHeight="1"/>
    <row r="689" s="32" customFormat="1" ht="13" customHeight="1"/>
    <row r="690" s="32" customFormat="1" ht="13" customHeight="1"/>
    <row r="691" s="32" customFormat="1" ht="13" customHeight="1"/>
    <row r="692" s="32" customFormat="1" ht="13" customHeight="1"/>
    <row r="693" s="32" customFormat="1" ht="13" customHeight="1"/>
    <row r="694" s="32" customFormat="1" ht="13" customHeight="1"/>
    <row r="695" s="32" customFormat="1" ht="13" customHeight="1"/>
    <row r="696" s="32" customFormat="1" ht="13" customHeight="1"/>
    <row r="697" s="32" customFormat="1" ht="13" customHeight="1"/>
    <row r="698" s="32" customFormat="1" ht="13" customHeight="1"/>
    <row r="699" s="32" customFormat="1" ht="13" customHeight="1"/>
    <row r="700" s="32" customFormat="1" ht="13" customHeight="1"/>
    <row r="701" s="32" customFormat="1" ht="13" customHeight="1"/>
    <row r="702" s="32" customFormat="1" ht="13" customHeight="1"/>
    <row r="703" s="32" customFormat="1" ht="13" customHeight="1"/>
    <row r="704" s="32" customFormat="1" ht="13" customHeight="1"/>
    <row r="705" s="32" customFormat="1" ht="13" customHeight="1"/>
    <row r="706" s="32" customFormat="1" ht="13" customHeight="1"/>
    <row r="707" s="32" customFormat="1" ht="13" customHeight="1"/>
    <row r="708" s="32" customFormat="1" ht="13" customHeight="1"/>
    <row r="709" s="32" customFormat="1" ht="13" customHeight="1"/>
    <row r="710" s="32" customFormat="1" ht="13" customHeight="1"/>
    <row r="711" s="32" customFormat="1" ht="13" customHeight="1"/>
    <row r="712" s="32" customFormat="1" ht="13" customHeight="1"/>
    <row r="713" s="32" customFormat="1" ht="13" customHeight="1"/>
    <row r="714" s="32" customFormat="1" ht="13" customHeight="1"/>
    <row r="715" s="32" customFormat="1" ht="13" customHeight="1"/>
    <row r="716" s="32" customFormat="1" ht="13" customHeight="1"/>
    <row r="717" s="32" customFormat="1" ht="13" customHeight="1"/>
    <row r="718" s="32" customFormat="1" ht="13" customHeight="1"/>
    <row r="719" s="32" customFormat="1" ht="13" customHeight="1"/>
    <row r="720" s="32" customFormat="1" ht="13" customHeight="1"/>
    <row r="721" s="32" customFormat="1" ht="13" customHeight="1"/>
    <row r="722" s="32" customFormat="1" ht="13" customHeight="1"/>
    <row r="723" s="32" customFormat="1" ht="13" customHeight="1"/>
    <row r="724" s="32" customFormat="1" ht="13" customHeight="1"/>
    <row r="725" s="32" customFormat="1" ht="13" customHeight="1"/>
    <row r="726" s="32" customFormat="1" ht="13" customHeight="1"/>
    <row r="727" s="32" customFormat="1" ht="13" customHeight="1"/>
    <row r="728" s="32" customFormat="1" ht="13" customHeight="1"/>
    <row r="729" s="32" customFormat="1" ht="13" customHeight="1"/>
    <row r="730" s="32" customFormat="1" ht="13" customHeight="1"/>
    <row r="731" s="32" customFormat="1" ht="13" customHeight="1"/>
    <row r="732" s="32" customFormat="1" ht="13" customHeight="1"/>
    <row r="733" s="32" customFormat="1" ht="13" customHeight="1"/>
    <row r="734" s="32" customFormat="1" ht="13" customHeight="1"/>
    <row r="735" s="32" customFormat="1" ht="13" customHeight="1"/>
    <row r="736" s="32" customFormat="1" ht="13" customHeight="1"/>
    <row r="737" s="32" customFormat="1" ht="13" customHeight="1"/>
    <row r="738" s="32" customFormat="1" ht="13" customHeight="1"/>
    <row r="739" s="32" customFormat="1" ht="13" customHeight="1"/>
    <row r="740" s="32" customFormat="1" ht="13" customHeight="1"/>
    <row r="741" s="32" customFormat="1" ht="13" customHeight="1"/>
    <row r="742" s="32" customFormat="1" ht="13" customHeight="1"/>
    <row r="743" s="32" customFormat="1" ht="13" customHeight="1"/>
    <row r="744" s="32" customFormat="1" ht="13" customHeight="1"/>
    <row r="745" s="32" customFormat="1" ht="13" customHeight="1"/>
    <row r="746" s="32" customFormat="1" ht="13" customHeight="1"/>
    <row r="747" s="32" customFormat="1" ht="13" customHeight="1"/>
    <row r="748" s="32" customFormat="1" ht="13" customHeight="1"/>
    <row r="749" s="32" customFormat="1" ht="13" customHeight="1"/>
    <row r="750" s="32" customFormat="1" ht="13" customHeight="1"/>
    <row r="751" s="32" customFormat="1" ht="13" customHeight="1"/>
    <row r="752" s="32" customFormat="1" ht="13" customHeight="1"/>
    <row r="753" s="32" customFormat="1" ht="13" customHeight="1"/>
    <row r="754" s="32" customFormat="1" ht="13" customHeight="1"/>
    <row r="755" s="32" customFormat="1" ht="13" customHeight="1"/>
    <row r="756" s="32" customFormat="1" ht="13" customHeight="1"/>
    <row r="757" s="32" customFormat="1" ht="13" customHeight="1"/>
    <row r="758" s="32" customFormat="1" ht="13" customHeight="1"/>
    <row r="759" s="32" customFormat="1" ht="13" customHeight="1"/>
    <row r="760" s="32" customFormat="1" ht="13" customHeight="1"/>
    <row r="761" s="32" customFormat="1" ht="13" customHeight="1"/>
    <row r="762" s="32" customFormat="1" ht="13" customHeight="1"/>
    <row r="763" s="32" customFormat="1" ht="13" customHeight="1"/>
    <row r="764" s="32" customFormat="1" ht="13" customHeight="1"/>
    <row r="765" s="32" customFormat="1" ht="13" customHeight="1"/>
    <row r="766" s="32" customFormat="1" ht="13" customHeight="1"/>
    <row r="767" s="32" customFormat="1" ht="13" customHeight="1"/>
    <row r="768" s="32" customFormat="1" ht="13" customHeight="1"/>
    <row r="769" s="32" customFormat="1" ht="13" customHeight="1"/>
    <row r="770" s="32" customFormat="1" ht="13" customHeight="1"/>
    <row r="771" s="32" customFormat="1" ht="13" customHeight="1"/>
    <row r="772" s="32" customFormat="1" ht="13" customHeight="1"/>
    <row r="773" s="32" customFormat="1" ht="13" customHeight="1"/>
    <row r="774" s="32" customFormat="1" ht="13" customHeight="1"/>
    <row r="775" s="32" customFormat="1" ht="13" customHeight="1"/>
    <row r="776" s="32" customFormat="1" ht="13" customHeight="1"/>
    <row r="777" s="32" customFormat="1" ht="13" customHeight="1"/>
    <row r="778" s="32" customFormat="1" ht="13" customHeight="1"/>
    <row r="779" s="32" customFormat="1" ht="13" customHeight="1"/>
    <row r="780" s="32" customFormat="1" ht="13" customHeight="1"/>
    <row r="781" s="32" customFormat="1" ht="13" customHeight="1"/>
    <row r="782" s="32" customFormat="1" ht="13" customHeight="1"/>
    <row r="783" s="32" customFormat="1" ht="13" customHeight="1"/>
    <row r="784" s="32" customFormat="1" ht="13" customHeight="1"/>
    <row r="785" s="32" customFormat="1" ht="13" customHeight="1"/>
    <row r="786" s="32" customFormat="1" ht="13" customHeight="1"/>
    <row r="787" s="32" customFormat="1" ht="13" customHeight="1"/>
    <row r="788" s="32" customFormat="1" ht="13" customHeight="1"/>
    <row r="789" s="32" customFormat="1" ht="13" customHeight="1"/>
    <row r="790" s="32" customFormat="1" ht="13" customHeight="1"/>
    <row r="791" s="32" customFormat="1" ht="13" customHeight="1"/>
    <row r="792" s="32" customFormat="1" ht="13" customHeight="1"/>
    <row r="793" s="32" customFormat="1" ht="13" customHeight="1"/>
    <row r="794" s="32" customFormat="1" ht="13" customHeight="1"/>
    <row r="795" s="32" customFormat="1" ht="13" customHeight="1"/>
    <row r="796" s="32" customFormat="1" ht="13" customHeight="1"/>
    <row r="797" s="32" customFormat="1" ht="13" customHeight="1"/>
    <row r="798" s="32" customFormat="1" ht="13" customHeight="1"/>
    <row r="799" s="32" customFormat="1" ht="13" customHeight="1"/>
    <row r="800" s="32" customFormat="1" ht="13" customHeight="1"/>
    <row r="801" s="32" customFormat="1" ht="13" customHeight="1"/>
    <row r="802" s="32" customFormat="1" ht="13" customHeight="1"/>
    <row r="803" s="32" customFormat="1" ht="13" customHeight="1"/>
    <row r="804" s="32" customFormat="1" ht="13" customHeight="1"/>
    <row r="805" s="32" customFormat="1" ht="13" customHeight="1"/>
    <row r="806" s="32" customFormat="1" ht="13" customHeight="1"/>
    <row r="807" s="32" customFormat="1" ht="13" customHeight="1"/>
    <row r="808" s="32" customFormat="1" ht="13" customHeight="1"/>
    <row r="809" s="32" customFormat="1" ht="13" customHeight="1"/>
    <row r="810" s="32" customFormat="1" ht="13" customHeight="1"/>
    <row r="811" s="32" customFormat="1" ht="13" customHeight="1"/>
    <row r="812" s="32" customFormat="1" ht="13" customHeight="1"/>
    <row r="813" s="32" customFormat="1" ht="13" customHeight="1"/>
    <row r="814" s="32" customFormat="1" ht="13" customHeight="1"/>
    <row r="815" s="32" customFormat="1" ht="13" customHeight="1"/>
    <row r="816" s="32" customFormat="1" ht="13" customHeight="1"/>
    <row r="817" s="32" customFormat="1" ht="13" customHeight="1"/>
    <row r="818" s="32" customFormat="1" ht="13" customHeight="1"/>
    <row r="819" s="32" customFormat="1" ht="13" customHeight="1"/>
    <row r="820" s="32" customFormat="1" ht="13" customHeight="1"/>
    <row r="821" s="32" customFormat="1" ht="13" customHeight="1"/>
    <row r="822" s="32" customFormat="1" ht="13" customHeight="1"/>
    <row r="823" s="32" customFormat="1" ht="13" customHeight="1"/>
    <row r="824" s="32" customFormat="1" ht="13" customHeight="1"/>
    <row r="825" s="32" customFormat="1" ht="13" customHeight="1"/>
    <row r="826" s="32" customFormat="1" ht="13" customHeight="1"/>
    <row r="827" s="32" customFormat="1" ht="13" customHeight="1"/>
    <row r="828" s="32" customFormat="1" ht="13" customHeight="1"/>
    <row r="829" s="32" customFormat="1" ht="13" customHeight="1"/>
    <row r="830" s="32" customFormat="1" ht="13" customHeight="1"/>
    <row r="831" s="32" customFormat="1" ht="13" customHeight="1"/>
    <row r="832" s="32" customFormat="1" ht="13" customHeight="1"/>
    <row r="833" s="32" customFormat="1" ht="13" customHeight="1"/>
    <row r="834" s="32" customFormat="1" ht="13" customHeight="1"/>
    <row r="835" s="32" customFormat="1" ht="13" customHeight="1"/>
    <row r="836" s="32" customFormat="1" ht="13" customHeight="1"/>
    <row r="837" s="32" customFormat="1" ht="13" customHeight="1"/>
    <row r="838" s="32" customFormat="1" ht="13" customHeight="1"/>
    <row r="839" s="32" customFormat="1" ht="13" customHeight="1"/>
    <row r="840" s="32" customFormat="1" ht="13" customHeight="1"/>
    <row r="841" s="32" customFormat="1" ht="13" customHeight="1"/>
    <row r="842" s="32" customFormat="1" ht="13" customHeight="1"/>
    <row r="843" s="32" customFormat="1" ht="13" customHeight="1"/>
    <row r="844" s="32" customFormat="1" ht="13" customHeight="1"/>
    <row r="845" s="32" customFormat="1" ht="13" customHeight="1"/>
    <row r="846" s="32" customFormat="1" ht="13" customHeight="1"/>
    <row r="847" s="32" customFormat="1" ht="13" customHeight="1"/>
    <row r="848" s="32" customFormat="1" ht="13" customHeight="1"/>
    <row r="849" s="32" customFormat="1" ht="13" customHeight="1"/>
    <row r="850" s="32" customFormat="1" ht="13" customHeight="1"/>
    <row r="851" s="32" customFormat="1" ht="13" customHeight="1"/>
    <row r="852" s="32" customFormat="1" ht="13" customHeight="1"/>
    <row r="853" s="32" customFormat="1" ht="13" customHeight="1"/>
    <row r="854" s="32" customFormat="1" ht="13" customHeight="1"/>
    <row r="855" s="32" customFormat="1" ht="13" customHeight="1"/>
    <row r="856" s="32" customFormat="1" ht="13" customHeight="1"/>
    <row r="857" s="32" customFormat="1" ht="13" customHeight="1"/>
    <row r="858" s="32" customFormat="1" ht="13" customHeight="1"/>
    <row r="859" s="32" customFormat="1" ht="13" customHeight="1"/>
    <row r="860" s="32" customFormat="1" ht="13" customHeight="1"/>
    <row r="861" s="32" customFormat="1" ht="13" customHeight="1"/>
    <row r="862" s="32" customFormat="1" ht="13" customHeight="1"/>
    <row r="863" s="32" customFormat="1" ht="13" customHeight="1"/>
    <row r="864" s="32" customFormat="1" ht="13" customHeight="1"/>
    <row r="865" s="32" customFormat="1" ht="13" customHeight="1"/>
    <row r="866" s="32" customFormat="1" ht="13" customHeight="1"/>
    <row r="867" s="32" customFormat="1" ht="13" customHeight="1"/>
    <row r="868" s="32" customFormat="1" ht="13" customHeight="1"/>
    <row r="869" s="32" customFormat="1" ht="13" customHeight="1"/>
    <row r="870" s="32" customFormat="1" ht="13" customHeight="1"/>
    <row r="871" s="32" customFormat="1" ht="13" customHeight="1"/>
    <row r="872" s="32" customFormat="1" ht="13" customHeight="1"/>
    <row r="873" s="32" customFormat="1" ht="13" customHeight="1"/>
    <row r="874" s="32" customFormat="1" ht="13" customHeight="1"/>
    <row r="875" s="32" customFormat="1" ht="13" customHeight="1"/>
    <row r="876" s="32" customFormat="1" ht="13" customHeight="1"/>
    <row r="877" s="32" customFormat="1" ht="13" customHeight="1"/>
    <row r="878" s="32" customFormat="1" ht="13" customHeight="1"/>
    <row r="879" s="32" customFormat="1" ht="13" customHeight="1"/>
    <row r="880" s="32" customFormat="1" ht="13" customHeight="1"/>
    <row r="881" s="32" customFormat="1" ht="13" customHeight="1"/>
    <row r="882" s="32" customFormat="1" ht="13" customHeight="1"/>
    <row r="883" s="32" customFormat="1" ht="13" customHeight="1"/>
    <row r="884" s="32" customFormat="1" ht="13" customHeight="1"/>
    <row r="885" s="32" customFormat="1" ht="13" customHeight="1"/>
    <row r="886" s="32" customFormat="1" ht="13" customHeight="1"/>
    <row r="887" s="32" customFormat="1" ht="13" customHeight="1"/>
    <row r="888" s="32" customFormat="1" ht="13" customHeight="1"/>
    <row r="889" s="32" customFormat="1" ht="13" customHeight="1"/>
    <row r="890" s="32" customFormat="1" ht="13" customHeight="1"/>
    <row r="891" s="32" customFormat="1" ht="13" customHeight="1"/>
    <row r="892" s="32" customFormat="1" ht="13" customHeight="1"/>
    <row r="893" s="32" customFormat="1" ht="13" customHeight="1"/>
    <row r="894" s="32" customFormat="1" ht="13" customHeight="1"/>
    <row r="895" s="32" customFormat="1" ht="13" customHeight="1"/>
    <row r="896" s="32" customFormat="1" ht="13" customHeight="1"/>
    <row r="897" s="32" customFormat="1" ht="13" customHeight="1"/>
    <row r="898" s="32" customFormat="1" ht="13" customHeight="1"/>
    <row r="899" s="32" customFormat="1" ht="13" customHeight="1"/>
    <row r="900" s="32" customFormat="1" ht="13" customHeight="1"/>
    <row r="901" s="32" customFormat="1" ht="13" customHeight="1"/>
    <row r="902" s="32" customFormat="1" ht="13" customHeight="1"/>
    <row r="903" s="32" customFormat="1" ht="13" customHeight="1"/>
    <row r="904" s="32" customFormat="1" ht="13" customHeight="1"/>
    <row r="905" s="32" customFormat="1" ht="13" customHeight="1"/>
    <row r="906" s="32" customFormat="1" ht="13" customHeight="1"/>
    <row r="907" s="32" customFormat="1" ht="13" customHeight="1"/>
    <row r="908" s="32" customFormat="1" ht="13" customHeight="1"/>
    <row r="909" s="32" customFormat="1" ht="13" customHeight="1"/>
    <row r="910" s="32" customFormat="1" ht="13" customHeight="1"/>
    <row r="911" s="32" customFormat="1" ht="13" customHeight="1"/>
    <row r="912" s="32" customFormat="1" ht="13" customHeight="1"/>
    <row r="913" s="32" customFormat="1" ht="13" customHeight="1"/>
    <row r="914" s="32" customFormat="1" ht="13" customHeight="1"/>
    <row r="915" s="32" customFormat="1" ht="13" customHeight="1"/>
    <row r="916" s="32" customFormat="1" ht="13" customHeight="1"/>
    <row r="917" s="32" customFormat="1" ht="13" customHeight="1"/>
    <row r="918" s="32" customFormat="1" ht="13" customHeight="1"/>
    <row r="919" s="32" customFormat="1" ht="13" customHeight="1"/>
    <row r="920" s="32" customFormat="1" ht="13" customHeight="1"/>
    <row r="921" s="32" customFormat="1" ht="13" customHeight="1"/>
    <row r="922" s="32" customFormat="1" ht="13" customHeight="1"/>
    <row r="923" s="32" customFormat="1" ht="13" customHeight="1"/>
    <row r="924" s="32" customFormat="1" ht="13" customHeight="1"/>
    <row r="925" s="32" customFormat="1" ht="13" customHeight="1"/>
    <row r="926" s="32" customFormat="1" ht="13" customHeight="1"/>
    <row r="927" s="32" customFormat="1" ht="13" customHeight="1"/>
    <row r="928" s="32" customFormat="1" ht="13" customHeight="1"/>
    <row r="929" s="32" customFormat="1" ht="13" customHeight="1"/>
    <row r="930" s="32" customFormat="1" ht="13" customHeight="1"/>
    <row r="931" s="32" customFormat="1" ht="13" customHeight="1"/>
    <row r="932" s="32" customFormat="1" ht="13" customHeight="1"/>
    <row r="933" s="32" customFormat="1" ht="13" customHeight="1"/>
    <row r="934" s="32" customFormat="1" ht="13" customHeight="1"/>
    <row r="935" s="32" customFormat="1" ht="13" customHeight="1"/>
    <row r="936" s="32" customFormat="1" ht="13" customHeight="1"/>
    <row r="937" s="32" customFormat="1" ht="13" customHeight="1"/>
    <row r="938" s="32" customFormat="1" ht="13" customHeight="1"/>
    <row r="939" s="32" customFormat="1" ht="13" customHeight="1"/>
    <row r="940" s="32" customFormat="1" ht="13" customHeight="1"/>
    <row r="941" s="32" customFormat="1" ht="13" customHeight="1"/>
    <row r="942" s="32" customFormat="1" ht="13" customHeight="1"/>
    <row r="943" s="32" customFormat="1" ht="13" customHeight="1"/>
    <row r="944" s="32" customFormat="1" ht="13" customHeight="1"/>
    <row r="945" s="32" customFormat="1" ht="13" customHeight="1"/>
    <row r="946" s="32" customFormat="1" ht="13" customHeight="1"/>
    <row r="947" s="32" customFormat="1" ht="13" customHeight="1"/>
    <row r="948" s="32" customFormat="1" ht="13" customHeight="1"/>
    <row r="949" s="32" customFormat="1" ht="13" customHeight="1"/>
    <row r="950" s="32" customFormat="1" ht="13" customHeight="1"/>
    <row r="951" s="32" customFormat="1" ht="13" customHeight="1"/>
    <row r="952" s="32" customFormat="1" ht="13" customHeight="1"/>
    <row r="953" s="32" customFormat="1" ht="13" customHeight="1"/>
    <row r="954" s="32" customFormat="1" ht="13" customHeight="1"/>
    <row r="955" s="32" customFormat="1" ht="13" customHeight="1"/>
    <row r="956" s="32" customFormat="1" ht="13" customHeight="1"/>
    <row r="957" s="32" customFormat="1" ht="13" customHeight="1"/>
    <row r="958" s="32" customFormat="1" ht="13" customHeight="1"/>
    <row r="959" s="32" customFormat="1" ht="13" customHeight="1"/>
    <row r="960" s="32" customFormat="1" ht="13" customHeight="1"/>
    <row r="961" s="32" customFormat="1" ht="13" customHeight="1"/>
    <row r="962" s="32" customFormat="1" ht="13" customHeight="1"/>
    <row r="963" s="32" customFormat="1" ht="13" customHeight="1"/>
    <row r="964" s="32" customFormat="1" ht="13" customHeight="1"/>
    <row r="965" s="32" customFormat="1" ht="13" customHeight="1"/>
    <row r="966" s="32" customFormat="1" ht="13" customHeight="1"/>
    <row r="967" s="32" customFormat="1" ht="13" customHeight="1"/>
    <row r="968" s="32" customFormat="1" ht="13" customHeight="1"/>
    <row r="969" s="32" customFormat="1" ht="13" customHeight="1"/>
    <row r="970" s="32" customFormat="1" ht="13" customHeight="1"/>
    <row r="971" s="32" customFormat="1" ht="13" customHeight="1"/>
    <row r="972" s="32" customFormat="1" ht="13" customHeight="1"/>
    <row r="973" s="32" customFormat="1" ht="13" customHeight="1"/>
    <row r="974" s="32" customFormat="1" ht="13" customHeight="1"/>
    <row r="975" s="32" customFormat="1" ht="13" customHeight="1"/>
    <row r="976" s="32" customFormat="1" ht="13" customHeight="1"/>
    <row r="977" s="32" customFormat="1" ht="13" customHeight="1"/>
    <row r="978" s="32" customFormat="1" ht="13" customHeight="1"/>
    <row r="979" s="32" customFormat="1" ht="13" customHeight="1"/>
    <row r="980" s="32" customFormat="1" ht="13" customHeight="1"/>
    <row r="981" s="32" customFormat="1" ht="13" customHeight="1"/>
    <row r="982" s="32" customFormat="1" ht="13" customHeight="1"/>
    <row r="983" s="32" customFormat="1" ht="13" customHeight="1"/>
    <row r="984" s="32" customFormat="1" ht="13" customHeight="1"/>
    <row r="985" s="32" customFormat="1" ht="13" customHeight="1"/>
    <row r="986" s="32" customFormat="1" ht="13" customHeight="1"/>
    <row r="987" s="32" customFormat="1" ht="13" customHeight="1"/>
    <row r="988" s="32" customFormat="1" ht="13" customHeight="1"/>
    <row r="989" s="32" customFormat="1" ht="13" customHeight="1"/>
    <row r="990" s="32" customFormat="1" ht="13" customHeight="1"/>
    <row r="991" s="32" customFormat="1" ht="13" customHeight="1"/>
    <row r="992" s="32" customFormat="1" ht="13" customHeight="1"/>
    <row r="993" s="32" customFormat="1" ht="13" customHeight="1"/>
    <row r="994" s="32" customFormat="1" ht="13" customHeight="1"/>
    <row r="995" s="32" customFormat="1" ht="13" customHeight="1"/>
    <row r="996" s="32" customFormat="1" ht="13" customHeight="1"/>
    <row r="997" s="32" customFormat="1" ht="13" customHeight="1"/>
    <row r="998" s="32" customFormat="1" ht="13" customHeight="1"/>
    <row r="999" s="32" customFormat="1" ht="13" customHeight="1"/>
    <row r="1000" s="32" customFormat="1" ht="13" customHeight="1"/>
    <row r="1001" s="32" customFormat="1" ht="13" customHeight="1"/>
    <row r="1002" s="32" customFormat="1" ht="13" customHeight="1"/>
    <row r="1003" s="32" customFormat="1" ht="13" customHeight="1"/>
    <row r="1004" s="32" customFormat="1" ht="13" customHeight="1"/>
    <row r="1005" s="32" customFormat="1" ht="13" customHeight="1"/>
    <row r="1006" s="32" customFormat="1" ht="13" customHeight="1"/>
    <row r="1007" s="32" customFormat="1" ht="13" customHeight="1"/>
    <row r="1008" s="32" customFormat="1" ht="13" customHeight="1"/>
    <row r="1009" s="32" customFormat="1" ht="13" customHeight="1"/>
    <row r="1010" s="32" customFormat="1" ht="13" customHeight="1"/>
    <row r="1011" s="32" customFormat="1" ht="13" customHeight="1"/>
    <row r="1012" s="32" customFormat="1" ht="13" customHeight="1"/>
    <row r="1013" s="32" customFormat="1" ht="13" customHeight="1"/>
    <row r="1014" s="32" customFormat="1" ht="13" customHeight="1"/>
    <row r="1015" s="32" customFormat="1" ht="13" customHeight="1"/>
    <row r="1016" s="32" customFormat="1" ht="13" customHeight="1"/>
    <row r="1017" s="32" customFormat="1" ht="13" customHeight="1"/>
    <row r="1018" s="32" customFormat="1" ht="13" customHeight="1"/>
    <row r="1019" s="32" customFormat="1" ht="13" customHeight="1"/>
    <row r="1020" s="32" customFormat="1" ht="13" customHeight="1"/>
    <row r="1021" s="32" customFormat="1" ht="13" customHeight="1"/>
    <row r="1022" s="32" customFormat="1" ht="13" customHeight="1"/>
    <row r="1023" s="32" customFormat="1" ht="13" customHeight="1"/>
    <row r="1024" s="32" customFormat="1" ht="13" customHeight="1"/>
    <row r="1025" s="32" customFormat="1" ht="13" customHeight="1"/>
    <row r="1026" s="32" customFormat="1" ht="13" customHeight="1"/>
    <row r="1027" s="32" customFormat="1" ht="13" customHeight="1"/>
    <row r="1028" s="32" customFormat="1" ht="13" customHeight="1"/>
    <row r="1029" s="32" customFormat="1" ht="13" customHeight="1"/>
    <row r="1030" s="32" customFormat="1" ht="13" customHeight="1"/>
    <row r="1031" s="32" customFormat="1" ht="13" customHeight="1"/>
    <row r="1032" s="32" customFormat="1" ht="13" customHeight="1"/>
    <row r="1033" s="32" customFormat="1" ht="13" customHeight="1"/>
    <row r="1034" s="32" customFormat="1" ht="13" customHeight="1"/>
    <row r="1035" s="32" customFormat="1" ht="13" customHeight="1"/>
    <row r="1036" s="32" customFormat="1" ht="13" customHeight="1"/>
    <row r="1037" s="32" customFormat="1" ht="13" customHeight="1"/>
    <row r="1038" s="32" customFormat="1" ht="13" customHeight="1"/>
    <row r="1039" s="32" customFormat="1" ht="13" customHeight="1"/>
    <row r="1040" s="32" customFormat="1" ht="13" customHeight="1"/>
    <row r="1041" s="32" customFormat="1" ht="13" customHeight="1"/>
    <row r="1042" s="32" customFormat="1" ht="13" customHeight="1"/>
    <row r="1043" s="32" customFormat="1" ht="13" customHeight="1"/>
    <row r="1044" s="32" customFormat="1" ht="13" customHeight="1"/>
    <row r="1045" s="32" customFormat="1" ht="13" customHeight="1"/>
    <row r="1046" s="32" customFormat="1" ht="13" customHeight="1"/>
    <row r="1047" s="32" customFormat="1" ht="13" customHeight="1"/>
    <row r="1048" s="32" customFormat="1" ht="13" customHeight="1"/>
    <row r="1049" s="32" customFormat="1" ht="13" customHeight="1"/>
    <row r="1050" s="32" customFormat="1" ht="13" customHeight="1"/>
    <row r="1051" s="32" customFormat="1" ht="13" customHeight="1"/>
    <row r="1052" s="32" customFormat="1" ht="13" customHeight="1"/>
    <row r="1053" s="32" customFormat="1" ht="13" customHeight="1"/>
    <row r="1054" s="32" customFormat="1" ht="13" customHeight="1"/>
    <row r="1055" s="32" customFormat="1" ht="13" customHeight="1"/>
    <row r="1056" s="32" customFormat="1" ht="13" customHeight="1"/>
    <row r="1057" s="32" customFormat="1" ht="13" customHeight="1"/>
    <row r="1058" s="32" customFormat="1" ht="13" customHeight="1"/>
    <row r="1059" s="32" customFormat="1" ht="13" customHeight="1"/>
    <row r="1060" s="32" customFormat="1" ht="13" customHeight="1"/>
    <row r="1061" s="32" customFormat="1" ht="13" customHeight="1"/>
    <row r="1062" s="32" customFormat="1" ht="13" customHeight="1"/>
    <row r="1063" s="32" customFormat="1" ht="13" customHeight="1"/>
    <row r="1064" s="32" customFormat="1" ht="13" customHeight="1"/>
    <row r="1065" s="32" customFormat="1" ht="13" customHeight="1"/>
    <row r="1066" s="32" customFormat="1" ht="13" customHeight="1"/>
    <row r="1067" s="32" customFormat="1" ht="13" customHeight="1"/>
    <row r="1068" s="32" customFormat="1" ht="13" customHeight="1"/>
    <row r="1069" s="32" customFormat="1" ht="13" customHeight="1"/>
    <row r="1070" s="32" customFormat="1" ht="13" customHeight="1"/>
    <row r="1071" s="32" customFormat="1" ht="13" customHeight="1"/>
    <row r="1072" s="32" customFormat="1" ht="13" customHeight="1"/>
    <row r="1073" s="32" customFormat="1" ht="13" customHeight="1"/>
    <row r="1074" s="32" customFormat="1" ht="13" customHeight="1"/>
    <row r="1075" s="32" customFormat="1" ht="13" customHeight="1"/>
    <row r="1076" s="32" customFormat="1" ht="13" customHeight="1"/>
    <row r="1077" s="32" customFormat="1" ht="13" customHeight="1"/>
    <row r="1078" s="32" customFormat="1" ht="13" customHeight="1"/>
    <row r="1079" s="32" customFormat="1" ht="13" customHeight="1"/>
    <row r="1080" s="32" customFormat="1" ht="13" customHeight="1"/>
    <row r="1081" s="32" customFormat="1" ht="13" customHeight="1"/>
    <row r="1082" s="32" customFormat="1" ht="13" customHeight="1"/>
    <row r="1083" s="32" customFormat="1" ht="13" customHeight="1"/>
    <row r="1084" s="32" customFormat="1" ht="13" customHeight="1"/>
    <row r="1085" s="32" customFormat="1" ht="13" customHeight="1"/>
    <row r="1086" s="32" customFormat="1" ht="13" customHeight="1"/>
    <row r="1087" s="32" customFormat="1" ht="13" customHeight="1"/>
    <row r="1088" s="32" customFormat="1" ht="13" customHeight="1"/>
    <row r="1089" s="32" customFormat="1" ht="13" customHeight="1"/>
    <row r="1090" s="32" customFormat="1" ht="13" customHeight="1"/>
    <row r="1091" s="32" customFormat="1" ht="13" customHeight="1"/>
    <row r="1092" s="32" customFormat="1" ht="13" customHeight="1"/>
    <row r="1093" s="32" customFormat="1" ht="13" customHeight="1"/>
    <row r="1094" s="32" customFormat="1" ht="13" customHeight="1"/>
    <row r="1095" s="32" customFormat="1" ht="13" customHeight="1"/>
    <row r="1096" s="32" customFormat="1" ht="13" customHeight="1"/>
    <row r="1097" s="32" customFormat="1" ht="13" customHeight="1"/>
    <row r="1098" s="32" customFormat="1" ht="13" customHeight="1"/>
    <row r="1099" s="32" customFormat="1" ht="13" customHeight="1"/>
    <row r="1100" s="32" customFormat="1" ht="13" customHeight="1"/>
    <row r="1101" s="32" customFormat="1" ht="13" customHeight="1"/>
    <row r="1102" s="32" customFormat="1" ht="13" customHeight="1"/>
    <row r="1103" s="32" customFormat="1" ht="13" customHeight="1"/>
    <row r="1104" s="32" customFormat="1" ht="13" customHeight="1"/>
    <row r="1105" s="32" customFormat="1" ht="13" customHeight="1"/>
    <row r="1106" s="32" customFormat="1" ht="13" customHeight="1"/>
    <row r="1107" s="32" customFormat="1" ht="13" customHeight="1"/>
    <row r="1108" s="32" customFormat="1" ht="13" customHeight="1"/>
    <row r="1109" s="32" customFormat="1" ht="13" customHeight="1"/>
    <row r="1110" s="32" customFormat="1" ht="13" customHeight="1"/>
    <row r="1111" s="32" customFormat="1" ht="13" customHeight="1"/>
    <row r="1112" s="32" customFormat="1" ht="13" customHeight="1"/>
    <row r="1113" s="32" customFormat="1" ht="13" customHeight="1"/>
    <row r="1114" s="32" customFormat="1" ht="13" customHeight="1"/>
    <row r="1115" s="32" customFormat="1" ht="13" customHeight="1"/>
    <row r="1116" s="32" customFormat="1" ht="13" customHeight="1"/>
    <row r="1117" s="32" customFormat="1" ht="13" customHeight="1"/>
    <row r="1118" s="32" customFormat="1" ht="13" customHeight="1"/>
    <row r="1119" s="32" customFormat="1" ht="13" customHeight="1"/>
    <row r="1120" s="32" customFormat="1" ht="13" customHeight="1"/>
    <row r="1121" s="32" customFormat="1" ht="13" customHeight="1"/>
    <row r="1122" s="32" customFormat="1" ht="13" customHeight="1"/>
    <row r="1123" s="32" customFormat="1" ht="13" customHeight="1"/>
    <row r="1124" s="32" customFormat="1" ht="13" customHeight="1"/>
    <row r="1125" s="32" customFormat="1" ht="13" customHeight="1"/>
    <row r="1126" s="32" customFormat="1" ht="13" customHeight="1"/>
    <row r="1127" s="32" customFormat="1" ht="13" customHeight="1"/>
    <row r="1128" s="32" customFormat="1" ht="13" customHeight="1"/>
    <row r="1129" s="32" customFormat="1" ht="13" customHeight="1"/>
    <row r="1130" s="32" customFormat="1" ht="13" customHeight="1"/>
    <row r="1131" s="32" customFormat="1" ht="13" customHeight="1"/>
    <row r="1132" s="32" customFormat="1" ht="13" customHeight="1"/>
    <row r="1133" s="32" customFormat="1" ht="13" customHeight="1"/>
    <row r="1134" s="32" customFormat="1" ht="13" customHeight="1"/>
    <row r="1135" s="32" customFormat="1" ht="13" customHeight="1"/>
    <row r="1136" s="32" customFormat="1" ht="13" customHeight="1"/>
    <row r="1137" s="32" customFormat="1" ht="13" customHeight="1"/>
    <row r="1138" s="32" customFormat="1" ht="13" customHeight="1"/>
    <row r="1139" s="32" customFormat="1" ht="13" customHeight="1"/>
    <row r="1140" s="32" customFormat="1" ht="13" customHeight="1"/>
    <row r="1141" s="32" customFormat="1" ht="13" customHeight="1"/>
    <row r="1142" s="32" customFormat="1" ht="13" customHeight="1"/>
    <row r="1143" s="32" customFormat="1" ht="13" customHeight="1"/>
    <row r="1144" s="32" customFormat="1" ht="13" customHeight="1"/>
    <row r="1145" s="32" customFormat="1" ht="13" customHeight="1"/>
    <row r="1146" s="32" customFormat="1" ht="13" customHeight="1"/>
    <row r="1147" s="32" customFormat="1" ht="13" customHeight="1"/>
    <row r="1148" s="32" customFormat="1" ht="13" customHeight="1"/>
    <row r="1149" s="32" customFormat="1" ht="13" customHeight="1"/>
    <row r="1150" s="32" customFormat="1" ht="13" customHeight="1"/>
    <row r="1151" s="32" customFormat="1" ht="13" customHeight="1"/>
    <row r="1152" s="32" customFormat="1" ht="13" customHeight="1"/>
    <row r="1153" s="32" customFormat="1" ht="13" customHeight="1"/>
    <row r="1154" s="32" customFormat="1" ht="13" customHeight="1"/>
    <row r="1155" s="32" customFormat="1" ht="13" customHeight="1"/>
    <row r="1156" s="32" customFormat="1" ht="13" customHeight="1"/>
    <row r="1157" s="32" customFormat="1" ht="13" customHeight="1"/>
    <row r="1158" s="32" customFormat="1" ht="13" customHeight="1"/>
    <row r="1159" s="32" customFormat="1" ht="13" customHeight="1"/>
    <row r="1160" s="32" customFormat="1" ht="13" customHeight="1"/>
    <row r="1161" s="32" customFormat="1" ht="13" customHeight="1"/>
    <row r="1162" s="32" customFormat="1" ht="13" customHeight="1"/>
    <row r="1163" s="32" customFormat="1" ht="13" customHeight="1"/>
    <row r="1164" s="32" customFormat="1" ht="13" customHeight="1"/>
    <row r="1165" s="32" customFormat="1" ht="13" customHeight="1"/>
    <row r="1166" s="32" customFormat="1" ht="13" customHeight="1"/>
    <row r="1167" s="32" customFormat="1" ht="13" customHeight="1"/>
    <row r="1168" s="32" customFormat="1" ht="13" customHeight="1"/>
    <row r="1169" s="32" customFormat="1" ht="13" customHeight="1"/>
    <row r="1170" s="32" customFormat="1" ht="13" customHeight="1"/>
    <row r="1171" s="32" customFormat="1" ht="13" customHeight="1"/>
    <row r="1172" s="32" customFormat="1" ht="13" customHeight="1"/>
    <row r="1173" s="32" customFormat="1" ht="13" customHeight="1"/>
    <row r="1174" s="32" customFormat="1" ht="13" customHeight="1"/>
    <row r="1175" s="32" customFormat="1" ht="13" customHeight="1"/>
    <row r="1176" s="32" customFormat="1" ht="13" customHeight="1"/>
    <row r="1177" s="32" customFormat="1" ht="13" customHeight="1"/>
    <row r="1178" s="32" customFormat="1" ht="13" customHeight="1"/>
    <row r="1179" s="32" customFormat="1" ht="13" customHeight="1"/>
    <row r="1180" s="32" customFormat="1" ht="13" customHeight="1"/>
    <row r="1181" s="32" customFormat="1" ht="13" customHeight="1"/>
    <row r="1182" s="32" customFormat="1" ht="13" customHeight="1"/>
    <row r="1183" s="32" customFormat="1" ht="13" customHeight="1"/>
    <row r="1184" s="32" customFormat="1" ht="13" customHeight="1"/>
    <row r="1185" s="32" customFormat="1" ht="13" customHeight="1"/>
    <row r="1186" s="32" customFormat="1" ht="13" customHeight="1"/>
    <row r="1187" s="32" customFormat="1" ht="13" customHeight="1"/>
    <row r="1188" s="32" customFormat="1" ht="13" customHeight="1"/>
    <row r="1189" s="32" customFormat="1" ht="13" customHeight="1"/>
    <row r="1190" s="32" customFormat="1" ht="13" customHeight="1"/>
    <row r="1191" s="32" customFormat="1" ht="13" customHeight="1"/>
    <row r="1192" s="32" customFormat="1" ht="13" customHeight="1"/>
    <row r="1193" s="32" customFormat="1" ht="13" customHeight="1"/>
    <row r="1194" s="32" customFormat="1" ht="13" customHeight="1"/>
    <row r="1195" s="32" customFormat="1" ht="13" customHeight="1"/>
    <row r="1196" s="32" customFormat="1" ht="13" customHeight="1"/>
    <row r="1197" s="32" customFormat="1" ht="13" customHeight="1"/>
    <row r="1198" s="32" customFormat="1" ht="13" customHeight="1"/>
    <row r="1199" s="32" customFormat="1" ht="13" customHeight="1"/>
    <row r="1200" s="32" customFormat="1" ht="13" customHeight="1"/>
    <row r="1201" s="32" customFormat="1" ht="13" customHeight="1"/>
    <row r="1202" s="32" customFormat="1" ht="13" customHeight="1"/>
    <row r="1203" s="32" customFormat="1" ht="13" customHeight="1"/>
    <row r="1204" s="32" customFormat="1" ht="13" customHeight="1"/>
    <row r="1205" s="32" customFormat="1" ht="13" customHeight="1"/>
    <row r="1206" s="32" customFormat="1" ht="13" customHeight="1"/>
    <row r="1207" s="32" customFormat="1" ht="13" customHeight="1"/>
    <row r="1208" s="32" customFormat="1" ht="13" customHeight="1"/>
    <row r="1209" s="32" customFormat="1" ht="13" customHeight="1"/>
    <row r="1210" s="32" customFormat="1" ht="13" customHeight="1"/>
    <row r="1211" s="32" customFormat="1" ht="13" customHeight="1"/>
    <row r="1212" s="32" customFormat="1" ht="13" customHeight="1"/>
    <row r="1213" s="32" customFormat="1" ht="13" customHeight="1"/>
    <row r="1214" s="32" customFormat="1" ht="13" customHeight="1"/>
    <row r="1215" s="32" customFormat="1" ht="13" customHeight="1"/>
    <row r="1216" s="32" customFormat="1" ht="13" customHeight="1"/>
    <row r="1217" s="32" customFormat="1" ht="13" customHeight="1"/>
    <row r="1218" s="32" customFormat="1" ht="13" customHeight="1"/>
    <row r="1219" s="32" customFormat="1" ht="13" customHeight="1"/>
    <row r="1220" s="32" customFormat="1" ht="13" customHeight="1"/>
    <row r="1221" s="32" customFormat="1" ht="13" customHeight="1"/>
    <row r="1222" s="32" customFormat="1" ht="13" customHeight="1"/>
    <row r="1223" s="32" customFormat="1" ht="13" customHeight="1"/>
    <row r="1224" s="32" customFormat="1" ht="13" customHeight="1"/>
    <row r="1225" s="32" customFormat="1" ht="13" customHeight="1"/>
    <row r="1226" s="32" customFormat="1" ht="13" customHeight="1"/>
    <row r="1227" s="32" customFormat="1" ht="13" customHeight="1"/>
    <row r="1228" s="32" customFormat="1" ht="13" customHeight="1"/>
    <row r="1229" s="32" customFormat="1" ht="13" customHeight="1"/>
    <row r="1230" s="32" customFormat="1" ht="13" customHeight="1"/>
    <row r="1231" s="32" customFormat="1" ht="13" customHeight="1"/>
    <row r="1232" s="32" customFormat="1" ht="13" customHeight="1"/>
    <row r="1233" s="32" customFormat="1" ht="13" customHeight="1"/>
    <row r="1234" s="32" customFormat="1" ht="13" customHeight="1"/>
    <row r="1235" s="32" customFormat="1" ht="13" customHeight="1"/>
    <row r="1236" s="32" customFormat="1" ht="13" customHeight="1"/>
    <row r="1237" s="32" customFormat="1" ht="13" customHeight="1"/>
    <row r="1238" s="32" customFormat="1" ht="13" customHeight="1"/>
    <row r="1239" s="32" customFormat="1" ht="13" customHeight="1"/>
    <row r="1240" s="32" customFormat="1" ht="13" customHeight="1"/>
    <row r="1241" s="32" customFormat="1" ht="13" customHeight="1"/>
    <row r="1242" s="32" customFormat="1" ht="13" customHeight="1"/>
    <row r="1243" s="32" customFormat="1" ht="13" customHeight="1"/>
    <row r="1244" s="32" customFormat="1" ht="13" customHeight="1"/>
    <row r="1245" s="32" customFormat="1" ht="13" customHeight="1"/>
    <row r="1246" s="32" customFormat="1" ht="13" customHeight="1"/>
    <row r="1247" s="32" customFormat="1" ht="13" customHeight="1"/>
    <row r="1248" s="32" customFormat="1" ht="13" customHeight="1"/>
    <row r="1249" s="32" customFormat="1" ht="13" customHeight="1"/>
    <row r="1250" s="32" customFormat="1" ht="13" customHeight="1"/>
    <row r="1251" s="32" customFormat="1" ht="13" customHeight="1"/>
    <row r="1252" s="32" customFormat="1" ht="13" customHeight="1"/>
    <row r="1253" s="32" customFormat="1" ht="13" customHeight="1"/>
    <row r="1254" s="32" customFormat="1" ht="13" customHeight="1"/>
    <row r="1255" s="32" customFormat="1" ht="13" customHeight="1"/>
    <row r="1256" s="32" customFormat="1" ht="13" customHeight="1"/>
    <row r="1257" s="32" customFormat="1" ht="13" customHeight="1"/>
    <row r="1258" s="32" customFormat="1" ht="13" customHeight="1"/>
    <row r="1259" s="32" customFormat="1" ht="13" customHeight="1"/>
    <row r="1260" s="32" customFormat="1" ht="13" customHeight="1"/>
    <row r="1261" s="32" customFormat="1" ht="13" customHeight="1"/>
    <row r="1262" s="32" customFormat="1" ht="13" customHeight="1"/>
    <row r="1263" s="32" customFormat="1" ht="13" customHeight="1"/>
    <row r="1264" s="32" customFormat="1" ht="13" customHeight="1"/>
    <row r="1265" s="32" customFormat="1" ht="13" customHeight="1"/>
    <row r="1266" s="32" customFormat="1" ht="13" customHeight="1"/>
    <row r="1267" s="32" customFormat="1" ht="13" customHeight="1"/>
    <row r="1268" s="32" customFormat="1" ht="13" customHeight="1"/>
    <row r="1269" s="32" customFormat="1" ht="13" customHeight="1"/>
    <row r="1270" s="32" customFormat="1" ht="13" customHeight="1"/>
    <row r="1271" s="32" customFormat="1" ht="13" customHeight="1"/>
    <row r="1272" s="32" customFormat="1" ht="13" customHeight="1"/>
    <row r="1273" s="32" customFormat="1" ht="13" customHeight="1"/>
    <row r="1274" s="32" customFormat="1" ht="13" customHeight="1"/>
    <row r="1275" s="32" customFormat="1" ht="13" customHeight="1"/>
    <row r="1276" s="32" customFormat="1" ht="13" customHeight="1"/>
    <row r="1277" s="32" customFormat="1" ht="13" customHeight="1"/>
    <row r="1278" s="32" customFormat="1" ht="13" customHeight="1"/>
    <row r="1279" s="32" customFormat="1" ht="13" customHeight="1"/>
    <row r="1280" s="32" customFormat="1" ht="13" customHeight="1"/>
    <row r="1281" s="32" customFormat="1" ht="13" customHeight="1"/>
    <row r="1282" s="32" customFormat="1" ht="13" customHeight="1"/>
    <row r="1283" s="32" customFormat="1" ht="13" customHeight="1"/>
    <row r="1284" s="32" customFormat="1" ht="13" customHeight="1"/>
    <row r="1285" s="32" customFormat="1" ht="13" customHeight="1"/>
    <row r="1286" s="32" customFormat="1" ht="13" customHeight="1"/>
    <row r="1287" s="32" customFormat="1" ht="13" customHeight="1"/>
    <row r="1288" s="32" customFormat="1" ht="13" customHeight="1"/>
    <row r="1289" s="32" customFormat="1" ht="13" customHeight="1"/>
    <row r="1290" s="32" customFormat="1" ht="13" customHeight="1"/>
    <row r="1291" s="32" customFormat="1" ht="13" customHeight="1"/>
    <row r="1292" s="32" customFormat="1" ht="13" customHeight="1"/>
    <row r="1293" s="32" customFormat="1" ht="13" customHeight="1"/>
    <row r="1294" s="32" customFormat="1" ht="13" customHeight="1"/>
    <row r="1295" s="32" customFormat="1" ht="13" customHeight="1"/>
    <row r="1296" s="32" customFormat="1" ht="13" customHeight="1"/>
    <row r="1297" s="32" customFormat="1" ht="13" customHeight="1"/>
    <row r="1298" s="32" customFormat="1" ht="13" customHeight="1"/>
    <row r="1299" s="32" customFormat="1" ht="13" customHeight="1"/>
    <row r="1300" s="32" customFormat="1" ht="13" customHeight="1"/>
    <row r="1301" s="32" customFormat="1" ht="13" customHeight="1"/>
    <row r="1302" s="32" customFormat="1" ht="13" customHeight="1"/>
    <row r="1303" s="32" customFormat="1" ht="13" customHeight="1"/>
    <row r="1304" s="32" customFormat="1" ht="13" customHeight="1"/>
    <row r="1305" s="32" customFormat="1" ht="13" customHeight="1"/>
    <row r="1306" s="32" customFormat="1" ht="13" customHeight="1"/>
    <row r="1307" s="32" customFormat="1" ht="13" customHeight="1"/>
    <row r="1308" s="32" customFormat="1" ht="13" customHeight="1"/>
    <row r="1309" s="32" customFormat="1" ht="13" customHeight="1"/>
    <row r="1310" s="32" customFormat="1" ht="13" customHeight="1"/>
    <row r="1311" s="32" customFormat="1" ht="13" customHeight="1"/>
    <row r="1312" s="32" customFormat="1" ht="13" customHeight="1"/>
    <row r="1313" s="32" customFormat="1" ht="13" customHeight="1"/>
    <row r="1314" s="32" customFormat="1" ht="13" customHeight="1"/>
    <row r="1315" s="32" customFormat="1" ht="13" customHeight="1"/>
    <row r="1316" s="32" customFormat="1" ht="13" customHeight="1"/>
    <row r="1317" s="32" customFormat="1" ht="13" customHeight="1"/>
    <row r="1318" s="32" customFormat="1" ht="13" customHeight="1"/>
    <row r="1319" s="32" customFormat="1" ht="13" customHeight="1"/>
    <row r="1320" s="32" customFormat="1" ht="13" customHeight="1"/>
    <row r="1321" s="32" customFormat="1" ht="13" customHeight="1"/>
    <row r="1322" s="32" customFormat="1" ht="13" customHeight="1"/>
    <row r="1323" s="32" customFormat="1" ht="13" customHeight="1"/>
    <row r="1324" s="32" customFormat="1" ht="13" customHeight="1"/>
    <row r="1325" s="32" customFormat="1" ht="13" customHeight="1"/>
    <row r="1326" s="32" customFormat="1" ht="13" customHeight="1"/>
    <row r="1327" s="32" customFormat="1" ht="13" customHeight="1"/>
    <row r="1328" s="32" customFormat="1" ht="13" customHeight="1"/>
    <row r="1329" s="32" customFormat="1" ht="13" customHeight="1"/>
    <row r="1330" s="32" customFormat="1" ht="13" customHeight="1"/>
    <row r="1331" s="32" customFormat="1" ht="13" customHeight="1"/>
    <row r="1332" s="32" customFormat="1" ht="13" customHeight="1"/>
    <row r="1333" s="32" customFormat="1" ht="13" customHeight="1"/>
    <row r="1334" s="32" customFormat="1" ht="13" customHeight="1"/>
    <row r="1335" s="32" customFormat="1" ht="13" customHeight="1"/>
    <row r="1336" s="32" customFormat="1" ht="13" customHeight="1"/>
    <row r="1337" s="32" customFormat="1" ht="13" customHeight="1"/>
    <row r="1338" s="32" customFormat="1" ht="13" customHeight="1"/>
    <row r="1339" s="32" customFormat="1" ht="13" customHeight="1"/>
    <row r="1340" s="32" customFormat="1" ht="13" customHeight="1"/>
    <row r="1341" s="32" customFormat="1" ht="13" customHeight="1"/>
    <row r="1342" s="32" customFormat="1" ht="13" customHeight="1"/>
    <row r="1343" s="32" customFormat="1" ht="13" customHeight="1"/>
    <row r="1344" s="32" customFormat="1" ht="13" customHeight="1"/>
    <row r="1345" s="32" customFormat="1" ht="13" customHeight="1"/>
    <row r="1346" s="32" customFormat="1" ht="13" customHeight="1"/>
    <row r="1347" s="32" customFormat="1" ht="13" customHeight="1"/>
    <row r="1348" s="32" customFormat="1" ht="13" customHeight="1"/>
    <row r="1349" s="32" customFormat="1" ht="13" customHeight="1"/>
    <row r="1350" s="32" customFormat="1" ht="13" customHeight="1"/>
    <row r="1351" s="32" customFormat="1" ht="13" customHeight="1"/>
    <row r="1352" s="32" customFormat="1" ht="13" customHeight="1"/>
    <row r="1353" s="32" customFormat="1" ht="13" customHeight="1"/>
    <row r="1354" s="32" customFormat="1" ht="13" customHeight="1"/>
    <row r="1355" s="32" customFormat="1" ht="13" customHeight="1"/>
    <row r="1356" s="32" customFormat="1" ht="13" customHeight="1"/>
    <row r="1357" s="32" customFormat="1" ht="13" customHeight="1"/>
    <row r="1358" s="32" customFormat="1" ht="13" customHeight="1"/>
    <row r="1359" s="32" customFormat="1" ht="13" customHeight="1"/>
    <row r="1360" s="32" customFormat="1" ht="13" customHeight="1"/>
    <row r="1361" s="32" customFormat="1" ht="13" customHeight="1"/>
    <row r="1362" s="32" customFormat="1" ht="13" customHeight="1"/>
    <row r="1363" s="32" customFormat="1" ht="13" customHeight="1"/>
    <row r="1364" s="32" customFormat="1" ht="13" customHeight="1"/>
    <row r="1365" s="32" customFormat="1" ht="13" customHeight="1"/>
    <row r="1366" s="32" customFormat="1" ht="13" customHeight="1"/>
    <row r="1367" s="32" customFormat="1" ht="13" customHeight="1"/>
    <row r="1368" s="32" customFormat="1" ht="13" customHeight="1"/>
    <row r="1369" s="32" customFormat="1" ht="13" customHeight="1"/>
    <row r="1370" s="32" customFormat="1" ht="13" customHeight="1"/>
    <row r="1371" s="32" customFormat="1" ht="13" customHeight="1"/>
    <row r="1372" s="32" customFormat="1" ht="13" customHeight="1"/>
    <row r="1373" s="32" customFormat="1" ht="13" customHeight="1"/>
    <row r="1374" s="32" customFormat="1" ht="13" customHeight="1"/>
    <row r="1375" s="32" customFormat="1" ht="13" customHeight="1"/>
    <row r="1376" s="32" customFormat="1" ht="13" customHeight="1"/>
    <row r="1377" s="32" customFormat="1" ht="13" customHeight="1"/>
    <row r="1378" s="32" customFormat="1" ht="13" customHeight="1"/>
    <row r="1379" s="32" customFormat="1" ht="13" customHeight="1"/>
    <row r="1380" s="32" customFormat="1" ht="13" customHeight="1"/>
    <row r="1381" s="32" customFormat="1" ht="13" customHeight="1"/>
    <row r="1382" s="32" customFormat="1" ht="13" customHeight="1"/>
    <row r="1383" s="32" customFormat="1" ht="13" customHeight="1"/>
    <row r="1384" s="32" customFormat="1" ht="13" customHeight="1"/>
    <row r="1385" s="32" customFormat="1" ht="13" customHeight="1"/>
    <row r="1386" s="32" customFormat="1" ht="13" customHeight="1"/>
    <row r="1387" s="32" customFormat="1" ht="13" customHeight="1"/>
    <row r="1388" s="32" customFormat="1" ht="13" customHeight="1"/>
    <row r="1389" s="32" customFormat="1" ht="13" customHeight="1"/>
    <row r="1390" s="32" customFormat="1" ht="13" customHeight="1"/>
    <row r="1391" s="32" customFormat="1" ht="13" customHeight="1"/>
    <row r="1392" s="32" customFormat="1" ht="13" customHeight="1"/>
    <row r="1393" s="32" customFormat="1" ht="13" customHeight="1"/>
    <row r="1394" s="32" customFormat="1" ht="13" customHeight="1"/>
    <row r="1395" s="32" customFormat="1" ht="13" customHeight="1"/>
    <row r="1396" s="32" customFormat="1" ht="13" customHeight="1"/>
    <row r="1397" s="32" customFormat="1" ht="13" customHeight="1"/>
    <row r="1398" s="32" customFormat="1" ht="13" customHeight="1"/>
    <row r="1399" s="32" customFormat="1" ht="13" customHeight="1"/>
    <row r="1400" s="32" customFormat="1" ht="13" customHeight="1"/>
    <row r="1401" s="32" customFormat="1" ht="13" customHeight="1"/>
    <row r="1402" s="32" customFormat="1" ht="13" customHeight="1"/>
    <row r="1403" s="32" customFormat="1" ht="13" customHeight="1"/>
    <row r="1404" s="32" customFormat="1" ht="13" customHeight="1"/>
    <row r="1405" s="32" customFormat="1" ht="13" customHeight="1"/>
    <row r="1406" s="32" customFormat="1" ht="13" customHeight="1"/>
    <row r="1407" s="32" customFormat="1" ht="13" customHeight="1"/>
    <row r="1408" s="32" customFormat="1" ht="13" customHeight="1"/>
    <row r="1409" s="32" customFormat="1" ht="13" customHeight="1"/>
    <row r="1410" s="32" customFormat="1" ht="13" customHeight="1"/>
    <row r="1411" s="32" customFormat="1" ht="13" customHeight="1"/>
    <row r="1412" s="32" customFormat="1" ht="13" customHeight="1"/>
    <row r="1413" s="32" customFormat="1" ht="13" customHeight="1"/>
    <row r="1414" s="32" customFormat="1" ht="13" customHeight="1"/>
    <row r="1415" s="32" customFormat="1" ht="13" customHeight="1"/>
    <row r="1416" s="32" customFormat="1" ht="13" customHeight="1"/>
    <row r="1417" s="32" customFormat="1" ht="13" customHeight="1"/>
    <row r="1418" s="32" customFormat="1" ht="13" customHeight="1"/>
    <row r="1419" s="32" customFormat="1" ht="13" customHeight="1"/>
    <row r="1420" s="32" customFormat="1" ht="13" customHeight="1"/>
    <row r="1421" s="32" customFormat="1" ht="13" customHeight="1"/>
    <row r="1422" s="32" customFormat="1" ht="13" customHeight="1"/>
    <row r="1423" s="32" customFormat="1" ht="13" customHeight="1"/>
    <row r="1424" s="32" customFormat="1" ht="13" customHeight="1"/>
    <row r="1425" s="32" customFormat="1" ht="13" customHeight="1"/>
    <row r="1426" s="32" customFormat="1" ht="13" customHeight="1"/>
    <row r="1427" s="32" customFormat="1" ht="13" customHeight="1"/>
    <row r="1428" s="32" customFormat="1" ht="13" customHeight="1"/>
    <row r="1429" s="32" customFormat="1" ht="13" customHeight="1"/>
    <row r="1430" s="32" customFormat="1" ht="13" customHeight="1"/>
    <row r="1431" s="32" customFormat="1" ht="13" customHeight="1"/>
    <row r="1432" s="32" customFormat="1" ht="13" customHeight="1"/>
    <row r="1433" s="32" customFormat="1" ht="13" customHeight="1"/>
    <row r="1434" s="32" customFormat="1" ht="13" customHeight="1"/>
    <row r="1435" s="32" customFormat="1" ht="13" customHeight="1"/>
    <row r="1436" s="32" customFormat="1" ht="13" customHeight="1"/>
    <row r="1437" s="32" customFormat="1" ht="13" customHeight="1"/>
    <row r="1438" s="32" customFormat="1" ht="13" customHeight="1"/>
    <row r="1439" s="32" customFormat="1" ht="13" customHeight="1"/>
    <row r="1440" s="32" customFormat="1" ht="13" customHeight="1"/>
    <row r="1441" s="32" customFormat="1" ht="13" customHeight="1"/>
    <row r="1442" s="32" customFormat="1" ht="13" customHeight="1"/>
    <row r="1443" s="32" customFormat="1" ht="13" customHeight="1"/>
    <row r="1444" s="32" customFormat="1" ht="13" customHeight="1"/>
    <row r="1445" s="32" customFormat="1" ht="13" customHeight="1"/>
    <row r="1446" s="32" customFormat="1" ht="13" customHeight="1"/>
    <row r="1447" s="32" customFormat="1" ht="13" customHeight="1"/>
    <row r="1448" s="32" customFormat="1" ht="13" customHeight="1"/>
    <row r="1449" s="32" customFormat="1" ht="13" customHeight="1"/>
    <row r="1450" s="32" customFormat="1" ht="13" customHeight="1"/>
    <row r="1451" s="32" customFormat="1" ht="13" customHeight="1"/>
    <row r="1452" s="32" customFormat="1" ht="13" customHeight="1"/>
    <row r="1453" s="32" customFormat="1" ht="13" customHeight="1"/>
    <row r="1454" s="32" customFormat="1" ht="13" customHeight="1"/>
    <row r="1455" s="32" customFormat="1" ht="13" customHeight="1"/>
    <row r="1456" s="32" customFormat="1" ht="13" customHeight="1"/>
    <row r="1457" s="32" customFormat="1" ht="13" customHeight="1"/>
    <row r="1458" s="32" customFormat="1" ht="13" customHeight="1"/>
    <row r="1459" s="32" customFormat="1" ht="13" customHeight="1"/>
    <row r="1460" s="32" customFormat="1" ht="13" customHeight="1"/>
    <row r="1461" s="32" customFormat="1" ht="13" customHeight="1"/>
    <row r="1462" s="32" customFormat="1" ht="13" customHeight="1"/>
    <row r="1463" s="32" customFormat="1" ht="13" customHeight="1"/>
    <row r="1464" s="32" customFormat="1" ht="13" customHeight="1"/>
    <row r="1465" s="32" customFormat="1" ht="13" customHeight="1"/>
    <row r="1466" s="32" customFormat="1" ht="13" customHeight="1"/>
    <row r="1467" s="32" customFormat="1" ht="13" customHeight="1"/>
    <row r="1468" s="32" customFormat="1" ht="13" customHeight="1"/>
    <row r="1469" s="32" customFormat="1" ht="13" customHeight="1"/>
    <row r="1470" s="32" customFormat="1" ht="13" customHeight="1"/>
    <row r="1471" s="32" customFormat="1" ht="13" customHeight="1"/>
    <row r="1472" s="32" customFormat="1" ht="13" customHeight="1"/>
    <row r="1473" s="32" customFormat="1" ht="13" customHeight="1"/>
    <row r="1474" s="32" customFormat="1" ht="13" customHeight="1"/>
    <row r="1475" s="32" customFormat="1" ht="13" customHeight="1"/>
    <row r="1476" s="32" customFormat="1" ht="13" customHeight="1"/>
    <row r="1477" s="32" customFormat="1" ht="13" customHeight="1"/>
    <row r="1478" s="32" customFormat="1" ht="13" customHeight="1"/>
    <row r="1479" s="32" customFormat="1" ht="13" customHeight="1"/>
    <row r="1480" s="32" customFormat="1" ht="13" customHeight="1"/>
    <row r="1481" s="32" customFormat="1" ht="13" customHeight="1"/>
    <row r="1482" s="32" customFormat="1" ht="13" customHeight="1"/>
    <row r="1483" s="32" customFormat="1" ht="13" customHeight="1"/>
    <row r="1484" s="32" customFormat="1" ht="13" customHeight="1"/>
    <row r="1485" s="32" customFormat="1" ht="13" customHeight="1"/>
    <row r="1486" s="32" customFormat="1" ht="13" customHeight="1"/>
    <row r="1487" s="32" customFormat="1" ht="13" customHeight="1"/>
    <row r="1488" s="32" customFormat="1" ht="13" customHeight="1"/>
    <row r="1489" s="32" customFormat="1" ht="13" customHeight="1"/>
    <row r="1490" s="32" customFormat="1" ht="13" customHeight="1"/>
    <row r="1491" s="32" customFormat="1" ht="13" customHeight="1"/>
    <row r="1492" s="32" customFormat="1" ht="13" customHeight="1"/>
    <row r="1493" s="32" customFormat="1" ht="13" customHeight="1"/>
    <row r="1494" s="32" customFormat="1" ht="13" customHeight="1"/>
    <row r="1495" s="32" customFormat="1" ht="13" customHeight="1"/>
    <row r="1496" s="32" customFormat="1" ht="13" customHeight="1"/>
    <row r="1497" s="32" customFormat="1" ht="13" customHeight="1"/>
    <row r="1498" s="32" customFormat="1" ht="13" customHeight="1"/>
    <row r="1499" s="32" customFormat="1" ht="13" customHeight="1"/>
    <row r="1500" s="32" customFormat="1" ht="13" customHeight="1"/>
    <row r="1501" s="32" customFormat="1" ht="13" customHeight="1"/>
    <row r="1502" s="32" customFormat="1" ht="13" customHeight="1"/>
    <row r="1503" s="32" customFormat="1" ht="13" customHeight="1"/>
    <row r="1504" s="32" customFormat="1" ht="13" customHeight="1"/>
    <row r="1505" s="32" customFormat="1" ht="13" customHeight="1"/>
    <row r="1506" s="32" customFormat="1" ht="13" customHeight="1"/>
    <row r="1507" s="32" customFormat="1" ht="13" customHeight="1"/>
    <row r="1508" s="32" customFormat="1" ht="13" customHeight="1"/>
    <row r="1509" s="32" customFormat="1" ht="13" customHeight="1"/>
    <row r="1510" s="32" customFormat="1" ht="13" customHeight="1"/>
    <row r="1511" s="32" customFormat="1" ht="13" customHeight="1"/>
    <row r="1512" s="32" customFormat="1" ht="13" customHeight="1"/>
    <row r="1513" s="32" customFormat="1" ht="13" customHeight="1"/>
    <row r="1514" s="32" customFormat="1" ht="13" customHeight="1"/>
    <row r="1515" s="32" customFormat="1" ht="13" customHeight="1"/>
    <row r="1516" s="32" customFormat="1" ht="13" customHeight="1"/>
    <row r="1517" s="32" customFormat="1" ht="13" customHeight="1"/>
    <row r="1518" s="32" customFormat="1" ht="13" customHeight="1"/>
    <row r="1519" s="32" customFormat="1" ht="13" customHeight="1"/>
    <row r="1520" s="32" customFormat="1" ht="13" customHeight="1"/>
    <row r="1521" s="32" customFormat="1" ht="13" customHeight="1"/>
    <row r="1522" s="32" customFormat="1" ht="13" customHeight="1"/>
    <row r="1523" s="32" customFormat="1" ht="13" customHeight="1"/>
    <row r="1524" s="32" customFormat="1" ht="13" customHeight="1"/>
    <row r="1525" s="32" customFormat="1" ht="13" customHeight="1"/>
    <row r="1526" s="32" customFormat="1" ht="13" customHeight="1"/>
    <row r="1527" s="32" customFormat="1" ht="13" customHeight="1"/>
    <row r="1528" s="32" customFormat="1" ht="13" customHeight="1"/>
    <row r="1529" s="32" customFormat="1" ht="13" customHeight="1"/>
    <row r="1530" s="32" customFormat="1" ht="13" customHeight="1"/>
    <row r="1531" s="32" customFormat="1" ht="13" customHeight="1"/>
    <row r="1532" s="32" customFormat="1" ht="13" customHeight="1"/>
    <row r="1533" s="32" customFormat="1" ht="13" customHeight="1"/>
    <row r="1534" s="32" customFormat="1" ht="13" customHeight="1"/>
    <row r="1535" s="32" customFormat="1" ht="13" customHeight="1"/>
    <row r="1536" s="32" customFormat="1" ht="13" customHeight="1"/>
    <row r="1537" s="32" customFormat="1" ht="13" customHeight="1"/>
    <row r="1538" s="32" customFormat="1" ht="13" customHeight="1"/>
    <row r="1539" s="32" customFormat="1" ht="13" customHeight="1"/>
    <row r="1540" s="32" customFormat="1" ht="13" customHeight="1"/>
    <row r="1541" s="32" customFormat="1" ht="13" customHeight="1"/>
    <row r="1542" s="32" customFormat="1" ht="13" customHeight="1"/>
    <row r="1543" s="32" customFormat="1" ht="13" customHeight="1"/>
    <row r="1544" s="32" customFormat="1" ht="13" customHeight="1"/>
    <row r="1545" s="32" customFormat="1" ht="13" customHeight="1"/>
    <row r="1546" s="32" customFormat="1" ht="13" customHeight="1"/>
    <row r="1547" s="32" customFormat="1" ht="13" customHeight="1"/>
    <row r="1548" s="32" customFormat="1" ht="13" customHeight="1"/>
    <row r="1549" s="32" customFormat="1" ht="13" customHeight="1"/>
    <row r="1550" s="32" customFormat="1" ht="13" customHeight="1"/>
    <row r="1551" s="32" customFormat="1" ht="13" customHeight="1"/>
    <row r="1552" s="32" customFormat="1" ht="13" customHeight="1"/>
    <row r="1553" s="32" customFormat="1" ht="13" customHeight="1"/>
    <row r="1554" s="32" customFormat="1" ht="13" customHeight="1"/>
    <row r="1555" s="32" customFormat="1" ht="13" customHeight="1"/>
    <row r="1556" s="32" customFormat="1" ht="13" customHeight="1"/>
    <row r="1557" s="32" customFormat="1" ht="13" customHeight="1"/>
    <row r="1558" s="32" customFormat="1" ht="13" customHeight="1"/>
    <row r="1559" s="32" customFormat="1" ht="13" customHeight="1"/>
    <row r="1560" s="32" customFormat="1" ht="13" customHeight="1"/>
    <row r="1561" s="32" customFormat="1" ht="13" customHeight="1"/>
    <row r="1562" s="32" customFormat="1" ht="13" customHeight="1"/>
    <row r="1563" s="32" customFormat="1" ht="13" customHeight="1"/>
    <row r="1564" s="32" customFormat="1" ht="13" customHeight="1"/>
    <row r="1565" s="32" customFormat="1" ht="13" customHeight="1"/>
    <row r="1566" s="32" customFormat="1" ht="13" customHeight="1"/>
    <row r="1567" s="32" customFormat="1" ht="13" customHeight="1"/>
    <row r="1568" s="32" customFormat="1" ht="13" customHeight="1"/>
    <row r="1569" s="32" customFormat="1" ht="13" customHeight="1"/>
    <row r="1570" s="32" customFormat="1" ht="13" customHeight="1"/>
    <row r="1571" s="32" customFormat="1" ht="13" customHeight="1"/>
    <row r="1572" s="32" customFormat="1" ht="13" customHeight="1"/>
    <row r="1573" s="32" customFormat="1" ht="13" customHeight="1"/>
    <row r="1574" s="32" customFormat="1" ht="13" customHeight="1"/>
    <row r="1575" s="32" customFormat="1" ht="13" customHeight="1"/>
    <row r="1576" s="32" customFormat="1" ht="13" customHeight="1"/>
    <row r="1577" s="32" customFormat="1" ht="13" customHeight="1"/>
    <row r="1578" s="32" customFormat="1" ht="13" customHeight="1"/>
    <row r="1579" s="32" customFormat="1" ht="13" customHeight="1"/>
    <row r="1580" s="32" customFormat="1" ht="13" customHeight="1"/>
    <row r="1581" s="32" customFormat="1" ht="13" customHeight="1"/>
    <row r="1582" s="32" customFormat="1" ht="13" customHeight="1"/>
    <row r="1583" s="32" customFormat="1" ht="13" customHeight="1"/>
    <row r="1584" s="32" customFormat="1" ht="13" customHeight="1"/>
    <row r="1585" s="32" customFormat="1" ht="13" customHeight="1"/>
    <row r="1586" s="32" customFormat="1" ht="13" customHeight="1"/>
    <row r="1587" s="32" customFormat="1" ht="13" customHeight="1"/>
    <row r="1588" s="32" customFormat="1" ht="13" customHeight="1"/>
    <row r="1589" s="32" customFormat="1" ht="13" customHeight="1"/>
    <row r="1590" s="32" customFormat="1" ht="13" customHeight="1"/>
    <row r="1591" s="32" customFormat="1" ht="13" customHeight="1"/>
    <row r="1592" s="32" customFormat="1" ht="13" customHeight="1"/>
    <row r="1593" s="32" customFormat="1" ht="13" customHeight="1"/>
    <row r="1594" s="32" customFormat="1" ht="13" customHeight="1"/>
    <row r="1595" s="32" customFormat="1" ht="13" customHeight="1"/>
    <row r="1596" s="32" customFormat="1" ht="13" customHeight="1"/>
    <row r="1597" s="32" customFormat="1" ht="13" customHeight="1"/>
    <row r="1598" s="32" customFormat="1" ht="13" customHeight="1"/>
    <row r="1599" s="32" customFormat="1" ht="13" customHeight="1"/>
    <row r="1600" s="32" customFormat="1" ht="13" customHeight="1"/>
    <row r="1601" s="32" customFormat="1" ht="13" customHeight="1"/>
    <row r="1602" s="32" customFormat="1" ht="13" customHeight="1"/>
    <row r="1603" s="32" customFormat="1" ht="13" customHeight="1"/>
    <row r="1604" s="32" customFormat="1" ht="13" customHeight="1"/>
    <row r="1605" s="32" customFormat="1" ht="13" customHeight="1"/>
    <row r="1606" s="32" customFormat="1" ht="13" customHeight="1"/>
    <row r="1607" s="32" customFormat="1" ht="13" customHeight="1"/>
    <row r="1608" s="32" customFormat="1" ht="13" customHeight="1"/>
    <row r="1609" s="32" customFormat="1" ht="13" customHeight="1"/>
    <row r="1610" s="32" customFormat="1" ht="13" customHeight="1"/>
    <row r="1611" s="32" customFormat="1" ht="13" customHeight="1"/>
    <row r="1612" s="32" customFormat="1" ht="13" customHeight="1"/>
    <row r="1613" s="32" customFormat="1" ht="13" customHeight="1"/>
    <row r="1614" s="32" customFormat="1" ht="13" customHeight="1"/>
    <row r="1615" s="32" customFormat="1" ht="13" customHeight="1"/>
    <row r="1616" s="32" customFormat="1" ht="13" customHeight="1"/>
    <row r="1617" s="32" customFormat="1" ht="13" customHeight="1"/>
    <row r="1618" s="32" customFormat="1" ht="13" customHeight="1"/>
    <row r="1619" s="32" customFormat="1" ht="13" customHeight="1"/>
    <row r="1620" s="32" customFormat="1" ht="13" customHeight="1"/>
    <row r="1621" s="32" customFormat="1" ht="13" customHeight="1"/>
    <row r="1622" s="32" customFormat="1" ht="13" customHeight="1"/>
    <row r="1623" s="32" customFormat="1" ht="13" customHeight="1"/>
    <row r="1624" s="32" customFormat="1" ht="13" customHeight="1"/>
    <row r="1625" s="32" customFormat="1" ht="13" customHeight="1"/>
    <row r="1626" s="32" customFormat="1" ht="13" customHeight="1"/>
    <row r="1627" s="32" customFormat="1" ht="13" customHeight="1"/>
    <row r="1628" s="32" customFormat="1" ht="13" customHeight="1"/>
    <row r="1629" s="32" customFormat="1" ht="13" customHeight="1"/>
    <row r="1630" s="32" customFormat="1" ht="13" customHeight="1"/>
    <row r="1631" s="32" customFormat="1" ht="13" customHeight="1"/>
    <row r="1632" s="32" customFormat="1" ht="13" customHeight="1"/>
    <row r="1633" s="32" customFormat="1" ht="13" customHeight="1"/>
    <row r="1634" s="32" customFormat="1" ht="13" customHeight="1"/>
    <row r="1635" s="32" customFormat="1" ht="13" customHeight="1"/>
    <row r="1636" s="32" customFormat="1" ht="13" customHeight="1"/>
    <row r="1637" s="32" customFormat="1" ht="13" customHeight="1"/>
    <row r="1638" s="32" customFormat="1" ht="13" customHeight="1"/>
    <row r="1639" s="32" customFormat="1" ht="13" customHeight="1"/>
    <row r="1640" s="32" customFormat="1" ht="13" customHeight="1"/>
    <row r="1641" s="32" customFormat="1" ht="13" customHeight="1"/>
    <row r="1642" s="32" customFormat="1" ht="13" customHeight="1"/>
    <row r="1643" s="32" customFormat="1" ht="13" customHeight="1"/>
    <row r="1644" s="32" customFormat="1" ht="13" customHeight="1"/>
    <row r="1645" s="32" customFormat="1" ht="13" customHeight="1"/>
    <row r="1646" s="32" customFormat="1" ht="13" customHeight="1"/>
    <row r="1647" s="32" customFormat="1" ht="13" customHeight="1"/>
    <row r="1648" s="32" customFormat="1" ht="13" customHeight="1"/>
    <row r="1649" s="32" customFormat="1" ht="13" customHeight="1"/>
    <row r="1650" s="32" customFormat="1" ht="13" customHeight="1"/>
    <row r="1651" s="32" customFormat="1" ht="13" customHeight="1"/>
    <row r="1652" s="32" customFormat="1" ht="13" customHeight="1"/>
    <row r="1653" s="32" customFormat="1" ht="13" customHeight="1"/>
    <row r="1654" s="32" customFormat="1" ht="13" customHeight="1"/>
    <row r="1655" s="32" customFormat="1" ht="13" customHeight="1"/>
    <row r="1656" s="32" customFormat="1" ht="13" customHeight="1"/>
    <row r="1657" s="32" customFormat="1" ht="13" customHeight="1"/>
    <row r="1658" s="32" customFormat="1" ht="13" customHeight="1"/>
    <row r="1659" s="32" customFormat="1" ht="13" customHeight="1"/>
    <row r="1660" s="32" customFormat="1" ht="13" customHeight="1"/>
    <row r="1661" s="32" customFormat="1" ht="13" customHeight="1"/>
    <row r="1662" s="32" customFormat="1" ht="13" customHeight="1"/>
    <row r="1663" s="32" customFormat="1" ht="13" customHeight="1"/>
    <row r="1664" s="32" customFormat="1" ht="13" customHeight="1"/>
    <row r="1665" s="32" customFormat="1" ht="13" customHeight="1"/>
    <row r="1666" s="32" customFormat="1" ht="13" customHeight="1"/>
    <row r="1667" s="32" customFormat="1" ht="13" customHeight="1"/>
    <row r="1668" s="32" customFormat="1" ht="13" customHeight="1"/>
    <row r="1669" s="32" customFormat="1" ht="13" customHeight="1"/>
    <row r="1670" s="32" customFormat="1" ht="13" customHeight="1"/>
    <row r="1671" s="32" customFormat="1" ht="13" customHeight="1"/>
    <row r="1672" s="32" customFormat="1" ht="13" customHeight="1"/>
    <row r="1673" s="32" customFormat="1" ht="13" customHeight="1"/>
    <row r="1674" s="32" customFormat="1" ht="13" customHeight="1"/>
    <row r="1675" s="32" customFormat="1" ht="13" customHeight="1"/>
    <row r="1676" s="32" customFormat="1" ht="13" customHeight="1"/>
    <row r="1677" s="32" customFormat="1" ht="13" customHeight="1"/>
    <row r="1678" s="32" customFormat="1" ht="13" customHeight="1"/>
    <row r="1679" s="32" customFormat="1" ht="13" customHeight="1"/>
    <row r="1680" s="32" customFormat="1" ht="13" customHeight="1"/>
    <row r="1681" s="32" customFormat="1" ht="13" customHeight="1"/>
    <row r="1682" s="32" customFormat="1" ht="13" customHeight="1"/>
    <row r="1683" s="32" customFormat="1" ht="13" customHeight="1"/>
    <row r="1684" s="32" customFormat="1" ht="13" customHeight="1"/>
    <row r="1685" s="32" customFormat="1" ht="13" customHeight="1"/>
    <row r="1686" s="32" customFormat="1" ht="13" customHeight="1"/>
    <row r="1687" s="32" customFormat="1" ht="13" customHeight="1"/>
    <row r="1688" s="32" customFormat="1" ht="13" customHeight="1"/>
    <row r="1689" s="32" customFormat="1" ht="13" customHeight="1"/>
    <row r="1690" s="32" customFormat="1" ht="13" customHeight="1"/>
    <row r="1691" s="32" customFormat="1" ht="13" customHeight="1"/>
    <row r="1692" s="32" customFormat="1" ht="13" customHeight="1"/>
    <row r="1693" s="32" customFormat="1" ht="13" customHeight="1"/>
    <row r="1694" s="32" customFormat="1" ht="13" customHeight="1"/>
    <row r="1695" s="32" customFormat="1" ht="13" customHeight="1"/>
    <row r="1696" s="32" customFormat="1" ht="13" customHeight="1"/>
    <row r="1697" s="32" customFormat="1" ht="13" customHeight="1"/>
    <row r="1698" s="32" customFormat="1" ht="13" customHeight="1"/>
    <row r="1699" s="32" customFormat="1" ht="13" customHeight="1"/>
    <row r="1700" s="32" customFormat="1" ht="13" customHeight="1"/>
    <row r="1701" s="32" customFormat="1" ht="13" customHeight="1"/>
    <row r="1702" s="32" customFormat="1" ht="13" customHeight="1"/>
    <row r="1703" s="32" customFormat="1" ht="13" customHeight="1"/>
    <row r="1704" s="32" customFormat="1" ht="13" customHeight="1"/>
    <row r="1705" s="32" customFormat="1" ht="13" customHeight="1"/>
    <row r="1706" s="32" customFormat="1" ht="13" customHeight="1"/>
    <row r="1707" s="32" customFormat="1" ht="13" customHeight="1"/>
    <row r="1708" s="32" customFormat="1" ht="13" customHeight="1"/>
    <row r="1709" s="32" customFormat="1" ht="13" customHeight="1"/>
    <row r="1710" s="32" customFormat="1" ht="13" customHeight="1"/>
    <row r="1711" s="32" customFormat="1" ht="13" customHeight="1"/>
    <row r="1712" s="32" customFormat="1" ht="13" customHeight="1"/>
    <row r="1713" s="32" customFormat="1" ht="13" customHeight="1"/>
    <row r="1714" s="32" customFormat="1" ht="13" customHeight="1"/>
    <row r="1715" s="32" customFormat="1" ht="13" customHeight="1"/>
    <row r="1716" s="32" customFormat="1" ht="13" customHeight="1"/>
    <row r="1717" s="32" customFormat="1" ht="13" customHeight="1"/>
    <row r="1718" s="32" customFormat="1" ht="13" customHeight="1"/>
    <row r="1719" s="32" customFormat="1" ht="13" customHeight="1"/>
    <row r="1720" s="32" customFormat="1" ht="13" customHeight="1"/>
    <row r="1721" s="32" customFormat="1" ht="13" customHeight="1"/>
    <row r="1722" s="32" customFormat="1" ht="13" customHeight="1"/>
    <row r="1723" s="32" customFormat="1" ht="13" customHeight="1"/>
    <row r="1724" s="32" customFormat="1" ht="13" customHeight="1"/>
    <row r="1725" s="32" customFormat="1" ht="13" customHeight="1"/>
    <row r="1726" s="32" customFormat="1" ht="13" customHeight="1"/>
    <row r="1727" s="32" customFormat="1" ht="13" customHeight="1"/>
    <row r="1728" s="32" customFormat="1" ht="13" customHeight="1"/>
    <row r="1729" s="32" customFormat="1" ht="13" customHeight="1"/>
    <row r="1730" s="32" customFormat="1" ht="13" customHeight="1"/>
    <row r="1731" s="32" customFormat="1" ht="13" customHeight="1"/>
    <row r="1732" s="32" customFormat="1" ht="13" customHeight="1"/>
    <row r="1733" s="32" customFormat="1" ht="13" customHeight="1"/>
    <row r="1734" s="32" customFormat="1" ht="13" customHeight="1"/>
    <row r="1735" s="32" customFormat="1" ht="13" customHeight="1"/>
    <row r="1736" s="32" customFormat="1" ht="13" customHeight="1"/>
    <row r="1737" s="32" customFormat="1" ht="13" customHeight="1"/>
    <row r="1738" s="32" customFormat="1" ht="13" customHeight="1"/>
    <row r="1739" s="32" customFormat="1" ht="13" customHeight="1"/>
    <row r="1740" s="32" customFormat="1" ht="13" customHeight="1"/>
    <row r="1741" s="32" customFormat="1" ht="13" customHeight="1"/>
    <row r="1742" s="32" customFormat="1" ht="13" customHeight="1"/>
    <row r="1743" s="32" customFormat="1" ht="13" customHeight="1"/>
    <row r="1744" s="32" customFormat="1" ht="13" customHeight="1"/>
    <row r="1745" s="32" customFormat="1" ht="13" customHeight="1"/>
    <row r="1746" s="32" customFormat="1" ht="13" customHeight="1"/>
    <row r="1747" s="32" customFormat="1" ht="13" customHeight="1"/>
    <row r="1748" s="32" customFormat="1" ht="13" customHeight="1"/>
    <row r="1749" s="32" customFormat="1" ht="13" customHeight="1"/>
    <row r="1750" s="32" customFormat="1" ht="13" customHeight="1"/>
    <row r="1751" s="32" customFormat="1" ht="13" customHeight="1"/>
    <row r="1752" s="32" customFormat="1" ht="13" customHeight="1"/>
    <row r="1753" s="32" customFormat="1" ht="13" customHeight="1"/>
    <row r="1754" s="32" customFormat="1" ht="13" customHeight="1"/>
    <row r="1755" s="32" customFormat="1" ht="13" customHeight="1"/>
    <row r="1756" s="32" customFormat="1" ht="13" customHeight="1"/>
    <row r="1757" s="32" customFormat="1" ht="13" customHeight="1"/>
    <row r="1758" s="32" customFormat="1" ht="13" customHeight="1"/>
    <row r="1759" s="32" customFormat="1" ht="13" customHeight="1"/>
    <row r="1760" s="32" customFormat="1" ht="13" customHeight="1"/>
    <row r="1761" s="32" customFormat="1" ht="13" customHeight="1"/>
    <row r="1762" s="32" customFormat="1" ht="13" customHeight="1"/>
    <row r="1763" s="32" customFormat="1" ht="13" customHeight="1"/>
    <row r="1764" s="32" customFormat="1" ht="13" customHeight="1"/>
    <row r="1765" s="32" customFormat="1" ht="13" customHeight="1"/>
    <row r="1766" s="32" customFormat="1" ht="13" customHeight="1"/>
    <row r="1767" s="32" customFormat="1" ht="13" customHeight="1"/>
    <row r="1768" s="32" customFormat="1" ht="13" customHeight="1"/>
    <row r="1769" s="32" customFormat="1" ht="13" customHeight="1"/>
    <row r="1770" s="32" customFormat="1" ht="13" customHeight="1"/>
    <row r="1771" s="32" customFormat="1" ht="13" customHeight="1"/>
    <row r="1772" s="32" customFormat="1" ht="13" customHeight="1"/>
    <row r="1773" s="32" customFormat="1" ht="13" customHeight="1"/>
    <row r="1774" s="32" customFormat="1" ht="13" customHeight="1"/>
    <row r="1775" s="32" customFormat="1" ht="13" customHeight="1"/>
    <row r="1776" s="32" customFormat="1" ht="13" customHeight="1"/>
    <row r="1777" s="32" customFormat="1" ht="13" customHeight="1"/>
    <row r="1778" s="32" customFormat="1" ht="13" customHeight="1"/>
    <row r="1779" s="32" customFormat="1" ht="13" customHeight="1"/>
    <row r="1780" s="32" customFormat="1" ht="13" customHeight="1"/>
    <row r="1781" s="32" customFormat="1" ht="13" customHeight="1"/>
    <row r="1782" s="32" customFormat="1" ht="13" customHeight="1"/>
    <row r="1783" s="32" customFormat="1" ht="13" customHeight="1"/>
    <row r="1784" s="32" customFormat="1" ht="13" customHeight="1"/>
    <row r="1785" s="32" customFormat="1" ht="13" customHeight="1"/>
    <row r="1786" s="32" customFormat="1" ht="13" customHeight="1"/>
    <row r="1787" s="32" customFormat="1" ht="13" customHeight="1"/>
    <row r="1788" s="32" customFormat="1" ht="13" customHeight="1"/>
    <row r="1789" s="32" customFormat="1" ht="13" customHeight="1"/>
    <row r="1790" s="32" customFormat="1" ht="13" customHeight="1"/>
    <row r="1791" s="32" customFormat="1" ht="13" customHeight="1"/>
    <row r="1792" s="32" customFormat="1" ht="13" customHeight="1"/>
    <row r="1793" s="32" customFormat="1" ht="13" customHeight="1"/>
    <row r="1794" s="32" customFormat="1" ht="13" customHeight="1"/>
    <row r="1795" s="32" customFormat="1" ht="13" customHeight="1"/>
    <row r="1796" s="32" customFormat="1" ht="13" customHeight="1"/>
    <row r="1797" s="32" customFormat="1" ht="13" customHeight="1"/>
    <row r="1798" s="32" customFormat="1" ht="13" customHeight="1"/>
    <row r="1799" s="32" customFormat="1" ht="13" customHeight="1"/>
    <row r="1800" s="32" customFormat="1" ht="13" customHeight="1"/>
    <row r="1801" s="32" customFormat="1" ht="13" customHeight="1"/>
    <row r="1802" s="32" customFormat="1" ht="13" customHeight="1"/>
    <row r="1803" s="32" customFormat="1" ht="13" customHeight="1"/>
    <row r="1804" s="32" customFormat="1" ht="13" customHeight="1"/>
    <row r="1805" s="32" customFormat="1" ht="13" customHeight="1"/>
    <row r="1806" s="32" customFormat="1" ht="13" customHeight="1"/>
    <row r="1807" s="32" customFormat="1" ht="13" customHeight="1"/>
    <row r="1808" s="32" customFormat="1" ht="13" customHeight="1"/>
    <row r="1809" s="32" customFormat="1" ht="13" customHeight="1"/>
    <row r="1810" s="32" customFormat="1" ht="13" customHeight="1"/>
    <row r="1811" s="32" customFormat="1" ht="13" customHeight="1"/>
    <row r="1812" s="32" customFormat="1" ht="13" customHeight="1"/>
    <row r="1813" s="32" customFormat="1" ht="13" customHeight="1"/>
    <row r="1814" s="32" customFormat="1" ht="13" customHeight="1"/>
    <row r="1815" s="32" customFormat="1" ht="13" customHeight="1"/>
    <row r="1816" s="32" customFormat="1" ht="13" customHeight="1"/>
    <row r="1817" s="32" customFormat="1" ht="13" customHeight="1"/>
    <row r="1818" s="32" customFormat="1" ht="13" customHeight="1"/>
    <row r="1819" s="32" customFormat="1" ht="13" customHeight="1"/>
    <row r="1820" s="32" customFormat="1" ht="13" customHeight="1"/>
    <row r="1821" s="32" customFormat="1" ht="13" customHeight="1"/>
    <row r="1822" s="32" customFormat="1" ht="13" customHeight="1"/>
    <row r="1823" s="32" customFormat="1" ht="13" customHeight="1"/>
    <row r="1824" s="32" customFormat="1" ht="13" customHeight="1"/>
    <row r="1825" s="32" customFormat="1" ht="13" customHeight="1"/>
    <row r="1826" s="32" customFormat="1" ht="13" customHeight="1"/>
    <row r="1827" s="32" customFormat="1" ht="13" customHeight="1"/>
    <row r="1828" s="32" customFormat="1" ht="13" customHeight="1"/>
    <row r="1829" s="32" customFormat="1" ht="13" customHeight="1"/>
    <row r="1830" s="32" customFormat="1" ht="13" customHeight="1"/>
    <row r="1831" s="32" customFormat="1" ht="13" customHeight="1"/>
    <row r="1832" s="32" customFormat="1" ht="13" customHeight="1"/>
    <row r="1833" s="32" customFormat="1" ht="13" customHeight="1"/>
    <row r="1834" s="32" customFormat="1" ht="13" customHeight="1"/>
    <row r="1835" s="32" customFormat="1" ht="13" customHeight="1"/>
    <row r="1836" s="32" customFormat="1" ht="13" customHeight="1"/>
    <row r="1837" s="32" customFormat="1" ht="13" customHeight="1"/>
    <row r="1838" s="32" customFormat="1" ht="13" customHeight="1"/>
    <row r="1839" s="32" customFormat="1" ht="13" customHeight="1"/>
    <row r="1840" s="32" customFormat="1" ht="13" customHeight="1"/>
    <row r="1841" s="32" customFormat="1" ht="13" customHeight="1"/>
    <row r="1842" s="32" customFormat="1" ht="13" customHeight="1"/>
    <row r="1843" s="32" customFormat="1" ht="13" customHeight="1"/>
    <row r="1844" s="32" customFormat="1" ht="13" customHeight="1"/>
    <row r="1845" s="32" customFormat="1" ht="13" customHeight="1"/>
    <row r="1846" s="32" customFormat="1" ht="13" customHeight="1"/>
    <row r="1847" s="32" customFormat="1" ht="13" customHeight="1"/>
    <row r="1848" s="32" customFormat="1" ht="13" customHeight="1"/>
    <row r="1849" s="32" customFormat="1" ht="13" customHeight="1"/>
    <row r="1850" s="32" customFormat="1" ht="13" customHeight="1"/>
    <row r="1851" s="32" customFormat="1" ht="13" customHeight="1"/>
    <row r="1852" s="32" customFormat="1" ht="13" customHeight="1"/>
    <row r="1853" s="32" customFormat="1" ht="13" customHeight="1"/>
    <row r="1854" s="32" customFormat="1" ht="13" customHeight="1"/>
    <row r="1855" s="32" customFormat="1" ht="13" customHeight="1"/>
    <row r="1856" s="32" customFormat="1" ht="13" customHeight="1"/>
    <row r="1857" s="32" customFormat="1" ht="13" customHeight="1"/>
    <row r="1858" s="32" customFormat="1" ht="13" customHeight="1"/>
    <row r="1859" s="32" customFormat="1" ht="13" customHeight="1"/>
    <row r="1860" s="32" customFormat="1" ht="13" customHeight="1"/>
    <row r="1861" s="32" customFormat="1" ht="13" customHeight="1"/>
    <row r="1862" s="32" customFormat="1" ht="13" customHeight="1"/>
    <row r="1863" s="32" customFormat="1" ht="13" customHeight="1"/>
    <row r="1864" s="32" customFormat="1" ht="13" customHeight="1"/>
    <row r="1865" s="32" customFormat="1" ht="13" customHeight="1"/>
    <row r="1866" s="32" customFormat="1" ht="13" customHeight="1"/>
    <row r="1867" s="32" customFormat="1" ht="13" customHeight="1"/>
    <row r="1868" s="32" customFormat="1" ht="13" customHeight="1"/>
    <row r="1869" s="32" customFormat="1" ht="13" customHeight="1"/>
    <row r="1870" s="32" customFormat="1" ht="13" customHeight="1"/>
    <row r="1871" s="32" customFormat="1" ht="13" customHeight="1"/>
    <row r="1872" s="32" customFormat="1" ht="13" customHeight="1"/>
    <row r="1873" s="32" customFormat="1" ht="13" customHeight="1"/>
    <row r="1874" s="32" customFormat="1" ht="13" customHeight="1"/>
    <row r="1875" s="32" customFormat="1" ht="13" customHeight="1"/>
    <row r="1876" s="32" customFormat="1" ht="13" customHeight="1"/>
    <row r="1877" s="32" customFormat="1" ht="13" customHeight="1"/>
    <row r="1878" s="32" customFormat="1" ht="13" customHeight="1"/>
    <row r="1879" s="32" customFormat="1" ht="13" customHeight="1"/>
    <row r="1880" s="32" customFormat="1" ht="13" customHeight="1"/>
    <row r="1881" s="32" customFormat="1" ht="13" customHeight="1"/>
    <row r="1882" s="32" customFormat="1" ht="13" customHeight="1"/>
    <row r="1883" s="32" customFormat="1" ht="13" customHeight="1"/>
    <row r="1884" s="32" customFormat="1" ht="13" customHeight="1"/>
    <row r="1885" s="32" customFormat="1" ht="13" customHeight="1"/>
    <row r="1886" s="32" customFormat="1" ht="13" customHeight="1"/>
    <row r="1887" s="32" customFormat="1" ht="13" customHeight="1"/>
    <row r="1888" s="32" customFormat="1" ht="13" customHeight="1"/>
    <row r="1889" s="32" customFormat="1" ht="13" customHeight="1"/>
    <row r="1890" s="32" customFormat="1" ht="13" customHeight="1"/>
    <row r="1891" s="32" customFormat="1" ht="13" customHeight="1"/>
    <row r="1892" s="32" customFormat="1" ht="13" customHeight="1"/>
    <row r="1893" s="32" customFormat="1" ht="13" customHeight="1"/>
    <row r="1894" s="32" customFormat="1" ht="13" customHeight="1"/>
    <row r="1895" s="32" customFormat="1" ht="13" customHeight="1"/>
    <row r="1896" s="32" customFormat="1" ht="13" customHeight="1"/>
    <row r="1897" s="32" customFormat="1" ht="13" customHeight="1"/>
    <row r="1898" s="32" customFormat="1" ht="13" customHeight="1"/>
    <row r="1899" s="32" customFormat="1" ht="13" customHeight="1"/>
    <row r="1900" s="32" customFormat="1" ht="13" customHeight="1"/>
    <row r="1901" s="32" customFormat="1" ht="13" customHeight="1"/>
    <row r="1902" s="32" customFormat="1" ht="13" customHeight="1"/>
    <row r="1903" s="32" customFormat="1" ht="13" customHeight="1"/>
    <row r="1904" s="32" customFormat="1" ht="13" customHeight="1"/>
    <row r="1905" s="32" customFormat="1" ht="13" customHeight="1"/>
    <row r="1906" s="32" customFormat="1" ht="13" customHeight="1"/>
    <row r="1907" s="32" customFormat="1" ht="13" customHeight="1"/>
    <row r="1908" s="32" customFormat="1" ht="13" customHeight="1"/>
    <row r="1909" s="32" customFormat="1" ht="13" customHeight="1"/>
    <row r="1910" s="32" customFormat="1" ht="13" customHeight="1"/>
    <row r="1911" s="32" customFormat="1" ht="13" customHeight="1"/>
    <row r="1912" s="32" customFormat="1" ht="13" customHeight="1"/>
    <row r="1913" s="32" customFormat="1" ht="13" customHeight="1"/>
    <row r="1914" s="32" customFormat="1" ht="13" customHeight="1"/>
    <row r="1915" s="32" customFormat="1" ht="13" customHeight="1"/>
    <row r="1916" s="32" customFormat="1" ht="13" customHeight="1"/>
    <row r="1917" s="32" customFormat="1" ht="13" customHeight="1"/>
    <row r="1918" s="32" customFormat="1" ht="13" customHeight="1"/>
    <row r="1919" s="32" customFormat="1" ht="13" customHeight="1"/>
    <row r="1920" s="32" customFormat="1" ht="13" customHeight="1"/>
    <row r="1921" s="32" customFormat="1" ht="13" customHeight="1"/>
    <row r="1922" s="32" customFormat="1" ht="13" customHeight="1"/>
    <row r="1923" s="32" customFormat="1" ht="13" customHeight="1"/>
    <row r="1924" s="32" customFormat="1" ht="13" customHeight="1"/>
    <row r="1925" s="32" customFormat="1" ht="13" customHeight="1"/>
    <row r="1926" s="32" customFormat="1" ht="13" customHeight="1"/>
    <row r="1927" s="32" customFormat="1" ht="13" customHeight="1"/>
    <row r="1928" s="32" customFormat="1" ht="13" customHeight="1"/>
    <row r="1929" s="32" customFormat="1" ht="13" customHeight="1"/>
    <row r="1930" s="32" customFormat="1" ht="13" customHeight="1"/>
    <row r="1931" s="32" customFormat="1" ht="13" customHeight="1"/>
    <row r="1932" s="32" customFormat="1" ht="13" customHeight="1"/>
    <row r="1933" s="32" customFormat="1" ht="13" customHeight="1"/>
    <row r="1934" s="32" customFormat="1" ht="13" customHeight="1"/>
    <row r="1935" s="32" customFormat="1" ht="13" customHeight="1"/>
    <row r="1936" s="32" customFormat="1" ht="13" customHeight="1"/>
    <row r="1937" s="32" customFormat="1" ht="13" customHeight="1"/>
    <row r="1938" s="32" customFormat="1" ht="13" customHeight="1"/>
    <row r="1939" s="32" customFormat="1" ht="13" customHeight="1"/>
    <row r="1940" s="32" customFormat="1" ht="13" customHeight="1"/>
    <row r="1941" s="32" customFormat="1" ht="13" customHeight="1"/>
    <row r="1942" s="32" customFormat="1" ht="13" customHeight="1"/>
    <row r="1943" s="32" customFormat="1" ht="13" customHeight="1"/>
    <row r="1944" s="32" customFormat="1" ht="13" customHeight="1"/>
    <row r="1945" s="32" customFormat="1" ht="13" customHeight="1"/>
    <row r="1946" s="32" customFormat="1" ht="13" customHeight="1"/>
    <row r="1947" s="32" customFormat="1" ht="13" customHeight="1"/>
    <row r="1948" s="32" customFormat="1" ht="13" customHeight="1"/>
    <row r="1949" s="32" customFormat="1" ht="13" customHeight="1"/>
    <row r="1950" s="32" customFormat="1" ht="13" customHeight="1"/>
    <row r="1951" s="32" customFormat="1" ht="13" customHeight="1"/>
    <row r="1952" s="32" customFormat="1" ht="13" customHeight="1"/>
    <row r="1953" s="32" customFormat="1" ht="13" customHeight="1"/>
    <row r="1954" s="32" customFormat="1" ht="13" customHeight="1"/>
    <row r="1955" s="32" customFormat="1" ht="13" customHeight="1"/>
    <row r="1956" s="32" customFormat="1" ht="13" customHeight="1"/>
    <row r="1957" s="32" customFormat="1" ht="13" customHeight="1"/>
    <row r="1958" s="32" customFormat="1" ht="13" customHeight="1"/>
    <row r="1959" s="32" customFormat="1" ht="13" customHeight="1"/>
    <row r="1960" s="32" customFormat="1" ht="13" customHeight="1"/>
    <row r="1961" s="32" customFormat="1" ht="13" customHeight="1"/>
    <row r="1962" s="32" customFormat="1" ht="13" customHeight="1"/>
    <row r="1963" s="32" customFormat="1" ht="13" customHeight="1"/>
    <row r="1964" s="32" customFormat="1" ht="13" customHeight="1"/>
    <row r="1965" s="32" customFormat="1" ht="13" customHeight="1"/>
    <row r="1966" s="32" customFormat="1" ht="13" customHeight="1"/>
    <row r="1967" s="32" customFormat="1" ht="13" customHeight="1"/>
    <row r="1968" s="32" customFormat="1" ht="13" customHeight="1"/>
    <row r="1969" s="32" customFormat="1" ht="13" customHeight="1"/>
    <row r="1970" s="32" customFormat="1" ht="13" customHeight="1"/>
    <row r="1971" s="32" customFormat="1" ht="13" customHeight="1"/>
    <row r="1972" s="32" customFormat="1" ht="13" customHeight="1"/>
    <row r="1973" s="32" customFormat="1" ht="13" customHeight="1"/>
    <row r="1974" s="32" customFormat="1" ht="13" customHeight="1"/>
    <row r="1975" s="32" customFormat="1" ht="13" customHeight="1"/>
    <row r="1976" s="32" customFormat="1" ht="13" customHeight="1"/>
    <row r="1977" s="32" customFormat="1" ht="13" customHeight="1"/>
    <row r="1978" s="32" customFormat="1" ht="13" customHeight="1"/>
    <row r="1979" s="32" customFormat="1" ht="13" customHeight="1"/>
    <row r="1980" s="32" customFormat="1" ht="13" customHeight="1"/>
    <row r="1981" s="32" customFormat="1" ht="13" customHeight="1"/>
    <row r="1982" s="32" customFormat="1" ht="13" customHeight="1"/>
    <row r="1983" s="32" customFormat="1" ht="13" customHeight="1"/>
    <row r="1984" s="32" customFormat="1" ht="13" customHeight="1"/>
    <row r="1985" s="32" customFormat="1" ht="13" customHeight="1"/>
    <row r="1986" s="32" customFormat="1" ht="13" customHeight="1"/>
    <row r="1987" s="32" customFormat="1" ht="13" customHeight="1"/>
    <row r="1988" s="32" customFormat="1" ht="13" customHeight="1"/>
    <row r="1989" s="32" customFormat="1" ht="13" customHeight="1"/>
    <row r="1990" s="32" customFormat="1" ht="13" customHeight="1"/>
    <row r="1991" s="32" customFormat="1" ht="13" customHeight="1"/>
    <row r="1992" s="32" customFormat="1" ht="13" customHeight="1"/>
    <row r="1993" s="32" customFormat="1" ht="13" customHeight="1"/>
    <row r="1994" s="32" customFormat="1" ht="13" customHeight="1"/>
    <row r="1995" s="32" customFormat="1" ht="13" customHeight="1"/>
    <row r="1996" s="32" customFormat="1" ht="13" customHeight="1"/>
    <row r="1997" s="32" customFormat="1" ht="13" customHeight="1"/>
    <row r="1998" s="32" customFormat="1" ht="13" customHeight="1"/>
    <row r="1999" s="32" customFormat="1" ht="13" customHeight="1"/>
    <row r="2000" s="32" customFormat="1" ht="13" customHeight="1"/>
    <row r="2001" s="32" customFormat="1" ht="13" customHeight="1"/>
    <row r="2002" s="32" customFormat="1" ht="13" customHeight="1"/>
    <row r="2003" s="32" customFormat="1" ht="13" customHeight="1"/>
    <row r="2004" s="32" customFormat="1" ht="13" customHeight="1"/>
    <row r="2005" s="32" customFormat="1" ht="13" customHeight="1"/>
    <row r="2006" s="32" customFormat="1" ht="13" customHeight="1"/>
    <row r="2007" s="32" customFormat="1" ht="13" customHeight="1"/>
    <row r="2008" s="32" customFormat="1" ht="13" customHeight="1"/>
    <row r="2009" s="32" customFormat="1" ht="13" customHeight="1"/>
    <row r="2010" s="32" customFormat="1" ht="13" customHeight="1"/>
    <row r="2011" s="32" customFormat="1" ht="13" customHeight="1"/>
    <row r="2012" s="32" customFormat="1" ht="13" customHeight="1"/>
    <row r="2013" s="32" customFormat="1" ht="13" customHeight="1"/>
    <row r="2014" s="32" customFormat="1" ht="13" customHeight="1"/>
    <row r="2015" s="32" customFormat="1" ht="13" customHeight="1"/>
    <row r="2016" s="32" customFormat="1" ht="13" customHeight="1"/>
    <row r="2017" s="32" customFormat="1" ht="13" customHeight="1"/>
    <row r="2018" s="32" customFormat="1" ht="13" customHeight="1"/>
    <row r="2019" s="32" customFormat="1" ht="13" customHeight="1"/>
    <row r="2020" s="32" customFormat="1" ht="13" customHeight="1"/>
    <row r="2021" s="32" customFormat="1" ht="13" customHeight="1"/>
    <row r="2022" s="32" customFormat="1" ht="13" customHeight="1"/>
    <row r="2023" s="32" customFormat="1" ht="13" customHeight="1"/>
    <row r="2024" s="32" customFormat="1" ht="13" customHeight="1"/>
    <row r="2025" s="32" customFormat="1" ht="13" customHeight="1"/>
    <row r="2026" s="32" customFormat="1" ht="13" customHeight="1"/>
    <row r="2027" s="32" customFormat="1" ht="13" customHeight="1"/>
    <row r="2028" s="32" customFormat="1" ht="13" customHeight="1"/>
    <row r="2029" s="32" customFormat="1" ht="13" customHeight="1"/>
    <row r="2030" s="32" customFormat="1" ht="13" customHeight="1"/>
    <row r="2031" s="32" customFormat="1" ht="13" customHeight="1"/>
    <row r="2032" s="32" customFormat="1" ht="13" customHeight="1"/>
    <row r="2033" s="32" customFormat="1" ht="13" customHeight="1"/>
    <row r="2034" s="32" customFormat="1" ht="13" customHeight="1"/>
    <row r="2035" s="32" customFormat="1" ht="13" customHeight="1"/>
    <row r="2036" s="32" customFormat="1" ht="13" customHeight="1"/>
    <row r="2037" s="32" customFormat="1" ht="13" customHeight="1"/>
    <row r="2038" s="32" customFormat="1" ht="13" customHeight="1"/>
    <row r="2039" s="32" customFormat="1" ht="13" customHeight="1"/>
    <row r="2040" s="32" customFormat="1" ht="13" customHeight="1"/>
    <row r="2041" s="32" customFormat="1" ht="13" customHeight="1"/>
    <row r="2042" s="32" customFormat="1" ht="13" customHeight="1"/>
    <row r="2043" s="32" customFormat="1" ht="13" customHeight="1"/>
    <row r="2044" s="32" customFormat="1" ht="13" customHeight="1"/>
    <row r="2045" s="32" customFormat="1" ht="13" customHeight="1"/>
    <row r="2046" s="32" customFormat="1" ht="13" customHeight="1"/>
    <row r="2047" s="32" customFormat="1" ht="13" customHeight="1"/>
    <row r="2048" s="32" customFormat="1" ht="13" customHeight="1"/>
    <row r="2049" s="32" customFormat="1" ht="13" customHeight="1"/>
    <row r="2050" s="32" customFormat="1" ht="13" customHeight="1"/>
    <row r="2051" s="32" customFormat="1" ht="13" customHeight="1"/>
    <row r="2052" s="32" customFormat="1" ht="13" customHeight="1"/>
    <row r="2053" s="32" customFormat="1" ht="13" customHeight="1"/>
    <row r="2054" s="32" customFormat="1" ht="13" customHeight="1"/>
    <row r="2055" s="32" customFormat="1" ht="13" customHeight="1"/>
    <row r="2056" s="32" customFormat="1" ht="13" customHeight="1"/>
    <row r="2057" s="32" customFormat="1" ht="13" customHeight="1"/>
    <row r="2058" s="32" customFormat="1" ht="13" customHeight="1"/>
    <row r="2059" s="32" customFormat="1" ht="13" customHeight="1"/>
    <row r="2060" s="32" customFormat="1" ht="13" customHeight="1"/>
    <row r="2061" s="32" customFormat="1" ht="13" customHeight="1"/>
    <row r="2062" s="32" customFormat="1" ht="13" customHeight="1"/>
    <row r="2063" s="32" customFormat="1" ht="13" customHeight="1"/>
    <row r="2064" s="32" customFormat="1" ht="13" customHeight="1"/>
    <row r="2065" s="32" customFormat="1" ht="13" customHeight="1"/>
    <row r="2066" s="32" customFormat="1" ht="13" customHeight="1"/>
    <row r="2067" s="32" customFormat="1" ht="13" customHeight="1"/>
    <row r="2068" s="32" customFormat="1" ht="13" customHeight="1"/>
    <row r="2069" s="32" customFormat="1" ht="13" customHeight="1"/>
    <row r="2070" s="32" customFormat="1" ht="13" customHeight="1"/>
    <row r="2071" s="32" customFormat="1" ht="13" customHeight="1"/>
    <row r="2072" s="32" customFormat="1" ht="13" customHeight="1"/>
    <row r="2073" s="32" customFormat="1" ht="13" customHeight="1"/>
    <row r="2074" s="32" customFormat="1" ht="13" customHeight="1"/>
    <row r="2075" s="32" customFormat="1" ht="13" customHeight="1"/>
    <row r="2076" s="32" customFormat="1" ht="13" customHeight="1"/>
    <row r="2077" s="32" customFormat="1" ht="13" customHeight="1"/>
    <row r="2078" s="32" customFormat="1" ht="13" customHeight="1"/>
    <row r="2079" s="32" customFormat="1" ht="13" customHeight="1"/>
    <row r="2080" s="32" customFormat="1" ht="13" customHeight="1"/>
    <row r="2081" s="32" customFormat="1" ht="13" customHeight="1"/>
    <row r="2082" s="32" customFormat="1" ht="13" customHeight="1"/>
    <row r="2083" s="32" customFormat="1" ht="13" customHeight="1"/>
    <row r="2084" s="32" customFormat="1" ht="13" customHeight="1"/>
    <row r="2085" s="32" customFormat="1" ht="13" customHeight="1"/>
    <row r="2086" s="32" customFormat="1" ht="13" customHeight="1"/>
    <row r="2087" s="32" customFormat="1" ht="13" customHeight="1"/>
    <row r="2088" s="32" customFormat="1" ht="13" customHeight="1"/>
    <row r="2089" s="32" customFormat="1" ht="13" customHeight="1"/>
    <row r="2090" s="32" customFormat="1" ht="13" customHeight="1"/>
    <row r="2091" s="32" customFormat="1" ht="13" customHeight="1"/>
    <row r="2092" s="32" customFormat="1" ht="13" customHeight="1"/>
    <row r="2093" s="32" customFormat="1" ht="13" customHeight="1"/>
    <row r="2094" s="32" customFormat="1" ht="13" customHeight="1"/>
    <row r="2095" s="32" customFormat="1" ht="13" customHeight="1"/>
    <row r="2096" s="32" customFormat="1" ht="13" customHeight="1"/>
    <row r="2097" s="32" customFormat="1" ht="13" customHeight="1"/>
    <row r="2098" s="32" customFormat="1" ht="13" customHeight="1"/>
    <row r="2099" s="32" customFormat="1" ht="13" customHeight="1"/>
    <row r="2100" s="32" customFormat="1" ht="13" customHeight="1"/>
    <row r="2101" s="32" customFormat="1" ht="13" customHeight="1"/>
    <row r="2102" s="32" customFormat="1" ht="13" customHeight="1"/>
    <row r="2103" s="32" customFormat="1" ht="13" customHeight="1"/>
    <row r="2104" s="32" customFormat="1" ht="13" customHeight="1"/>
    <row r="2105" s="32" customFormat="1" ht="13" customHeight="1"/>
    <row r="2106" s="32" customFormat="1" ht="13" customHeight="1"/>
    <row r="2107" s="32" customFormat="1" ht="13" customHeight="1"/>
    <row r="2108" s="32" customFormat="1" ht="13" customHeight="1"/>
    <row r="2109" s="32" customFormat="1" ht="13" customHeight="1"/>
    <row r="2110" s="32" customFormat="1" ht="13" customHeight="1"/>
    <row r="2111" s="32" customFormat="1" ht="13" customHeight="1"/>
    <row r="2112" s="32" customFormat="1" ht="13" customHeight="1"/>
    <row r="2113" s="32" customFormat="1" ht="13" customHeight="1"/>
    <row r="2114" s="32" customFormat="1" ht="13" customHeight="1"/>
    <row r="2115" s="32" customFormat="1" ht="13" customHeight="1"/>
    <row r="2116" s="32" customFormat="1" ht="13" customHeight="1"/>
    <row r="2117" s="32" customFormat="1" ht="13" customHeight="1"/>
    <row r="2118" s="32" customFormat="1" ht="13" customHeight="1"/>
    <row r="2119" s="32" customFormat="1" ht="13" customHeight="1"/>
    <row r="2120" s="32" customFormat="1" ht="13" customHeight="1"/>
    <row r="2121" s="32" customFormat="1" ht="13" customHeight="1"/>
    <row r="2122" s="32" customFormat="1" ht="13" customHeight="1"/>
    <row r="2123" s="32" customFormat="1" ht="13" customHeight="1"/>
    <row r="2124" s="32" customFormat="1" ht="13" customHeight="1"/>
    <row r="2125" s="32" customFormat="1" ht="13" customHeight="1"/>
    <row r="2126" s="32" customFormat="1" ht="13" customHeight="1"/>
    <row r="2127" s="32" customFormat="1" ht="13" customHeight="1"/>
    <row r="2128" s="32" customFormat="1" ht="13" customHeight="1"/>
    <row r="2129" s="32" customFormat="1" ht="13" customHeight="1"/>
    <row r="2130" s="32" customFormat="1" ht="13" customHeight="1"/>
    <row r="2131" s="32" customFormat="1" ht="13" customHeight="1"/>
    <row r="2132" s="32" customFormat="1" ht="13" customHeight="1"/>
    <row r="2133" s="32" customFormat="1" ht="13" customHeight="1"/>
    <row r="2134" s="32" customFormat="1" ht="13" customHeight="1"/>
    <row r="2135" s="32" customFormat="1" ht="13" customHeight="1"/>
    <row r="2136" s="32" customFormat="1" ht="13" customHeight="1"/>
    <row r="2137" s="32" customFormat="1" ht="13" customHeight="1"/>
    <row r="2138" s="32" customFormat="1" ht="13" customHeight="1"/>
    <row r="2139" s="32" customFormat="1" ht="13" customHeight="1"/>
    <row r="2140" s="32" customFormat="1" ht="13" customHeight="1"/>
    <row r="2141" s="32" customFormat="1" ht="13" customHeight="1"/>
    <row r="2142" s="32" customFormat="1" ht="13" customHeight="1"/>
    <row r="2143" s="32" customFormat="1" ht="13" customHeight="1"/>
    <row r="2144" s="32" customFormat="1" ht="13" customHeight="1"/>
    <row r="2145" s="32" customFormat="1" ht="13" customHeight="1"/>
    <row r="2146" s="32" customFormat="1" ht="13" customHeight="1"/>
    <row r="2147" s="32" customFormat="1" ht="13" customHeight="1"/>
    <row r="2148" s="32" customFormat="1" ht="13" customHeight="1"/>
    <row r="2149" s="32" customFormat="1" ht="13" customHeight="1"/>
    <row r="2150" s="32" customFormat="1" ht="13" customHeight="1"/>
    <row r="2151" s="32" customFormat="1" ht="13" customHeight="1"/>
    <row r="2152" s="32" customFormat="1" ht="13" customHeight="1"/>
    <row r="2153" s="32" customFormat="1" ht="13" customHeight="1"/>
    <row r="2154" s="32" customFormat="1" ht="13" customHeight="1"/>
    <row r="2155" s="32" customFormat="1" ht="13" customHeight="1"/>
    <row r="2156" s="32" customFormat="1" ht="13" customHeight="1"/>
    <row r="2157" s="32" customFormat="1" ht="13" customHeight="1"/>
    <row r="2158" s="32" customFormat="1" ht="13" customHeight="1"/>
    <row r="2159" s="32" customFormat="1" ht="13" customHeight="1"/>
    <row r="2160" s="32" customFormat="1" ht="13" customHeight="1"/>
    <row r="2161" s="32" customFormat="1" ht="13" customHeight="1"/>
    <row r="2162" s="32" customFormat="1" ht="13" customHeight="1"/>
    <row r="2163" s="32" customFormat="1" ht="13" customHeight="1"/>
    <row r="2164" s="32" customFormat="1" ht="13" customHeight="1"/>
    <row r="2165" s="32" customFormat="1" ht="13" customHeight="1"/>
    <row r="2166" s="32" customFormat="1" ht="13" customHeight="1"/>
    <row r="2167" s="32" customFormat="1" ht="13" customHeight="1"/>
    <row r="2168" s="32" customFormat="1" ht="13" customHeight="1"/>
    <row r="2169" s="32" customFormat="1" ht="13" customHeight="1"/>
    <row r="2170" s="32" customFormat="1" ht="13" customHeight="1"/>
    <row r="2171" s="32" customFormat="1" ht="13" customHeight="1"/>
    <row r="2172" s="32" customFormat="1" ht="13" customHeight="1"/>
    <row r="2173" s="32" customFormat="1" ht="13" customHeight="1"/>
    <row r="2174" s="32" customFormat="1" ht="13" customHeight="1"/>
    <row r="2175" s="32" customFormat="1" ht="13" customHeight="1"/>
    <row r="2176" s="32" customFormat="1" ht="13" customHeight="1"/>
    <row r="2177" s="32" customFormat="1" ht="13" customHeight="1"/>
    <row r="2178" s="32" customFormat="1" ht="13" customHeight="1"/>
    <row r="2179" s="32" customFormat="1" ht="13" customHeight="1"/>
    <row r="2180" s="32" customFormat="1" ht="13" customHeight="1"/>
    <row r="2181" s="32" customFormat="1" ht="13" customHeight="1"/>
    <row r="2182" s="32" customFormat="1" ht="13" customHeight="1"/>
    <row r="2183" s="32" customFormat="1" ht="13" customHeight="1"/>
    <row r="2184" s="32" customFormat="1" ht="13" customHeight="1"/>
    <row r="2185" s="32" customFormat="1" ht="13" customHeight="1"/>
    <row r="2186" s="32" customFormat="1" ht="13" customHeight="1"/>
    <row r="2187" s="32" customFormat="1" ht="13" customHeight="1"/>
    <row r="2188" s="32" customFormat="1" ht="13" customHeight="1"/>
    <row r="2189" s="32" customFormat="1" ht="13" customHeight="1"/>
    <row r="2190" s="32" customFormat="1" ht="13" customHeight="1"/>
    <row r="2191" s="32" customFormat="1" ht="13" customHeight="1"/>
    <row r="2192" s="32" customFormat="1" ht="13" customHeight="1"/>
    <row r="2193" s="32" customFormat="1" ht="13" customHeight="1"/>
    <row r="2194" s="32" customFormat="1" ht="13" customHeight="1"/>
    <row r="2195" s="32" customFormat="1" ht="13" customHeight="1"/>
    <row r="2196" s="32" customFormat="1" ht="13" customHeight="1"/>
    <row r="2197" s="32" customFormat="1" ht="13" customHeight="1"/>
    <row r="2198" s="32" customFormat="1" ht="13" customHeight="1"/>
    <row r="2199" s="32" customFormat="1" ht="13" customHeight="1"/>
    <row r="2200" s="32" customFormat="1" ht="13" customHeight="1"/>
    <row r="2201" s="32" customFormat="1" ht="13" customHeight="1"/>
    <row r="2202" s="32" customFormat="1" ht="13" customHeight="1"/>
    <row r="2203" s="32" customFormat="1" ht="13" customHeight="1"/>
    <row r="2204" s="32" customFormat="1" ht="13" customHeight="1"/>
    <row r="2205" s="32" customFormat="1" ht="13" customHeight="1"/>
    <row r="2206" s="32" customFormat="1" ht="13" customHeight="1"/>
    <row r="2207" s="32" customFormat="1" ht="13" customHeight="1"/>
    <row r="2208" s="32" customFormat="1" ht="13" customHeight="1"/>
    <row r="2209" s="32" customFormat="1" ht="13" customHeight="1"/>
    <row r="2210" s="32" customFormat="1" ht="13" customHeight="1"/>
    <row r="2211" s="32" customFormat="1" ht="13" customHeight="1"/>
    <row r="2212" s="32" customFormat="1" ht="13" customHeight="1"/>
    <row r="2213" s="32" customFormat="1" ht="13" customHeight="1"/>
    <row r="2214" s="32" customFormat="1" ht="13" customHeight="1"/>
    <row r="2215" s="32" customFormat="1" ht="13" customHeight="1"/>
    <row r="2216" s="32" customFormat="1" ht="13" customHeight="1"/>
    <row r="2217" s="32" customFormat="1" ht="13" customHeight="1"/>
    <row r="2218" s="32" customFormat="1" ht="13" customHeight="1"/>
    <row r="2219" s="32" customFormat="1" ht="13" customHeight="1"/>
    <row r="2220" s="32" customFormat="1" ht="13" customHeight="1"/>
    <row r="2221" s="32" customFormat="1" ht="13" customHeight="1"/>
    <row r="2222" s="32" customFormat="1" ht="13" customHeight="1"/>
    <row r="2223" s="32" customFormat="1" ht="13" customHeight="1"/>
    <row r="2224" s="32" customFormat="1" ht="13" customHeight="1"/>
    <row r="2225" s="32" customFormat="1" ht="13" customHeight="1"/>
    <row r="2226" s="32" customFormat="1" ht="13" customHeight="1"/>
    <row r="2227" s="32" customFormat="1" ht="13" customHeight="1"/>
    <row r="2228" s="32" customFormat="1" ht="13" customHeight="1"/>
    <row r="2229" s="32" customFormat="1" ht="13" customHeight="1"/>
    <row r="2230" s="32" customFormat="1" ht="13" customHeight="1"/>
    <row r="2231" s="32" customFormat="1" ht="13" customHeight="1"/>
    <row r="2232" s="32" customFormat="1" ht="13" customHeight="1"/>
    <row r="2233" s="32" customFormat="1" ht="13" customHeight="1"/>
    <row r="2234" s="32" customFormat="1" ht="13" customHeight="1"/>
    <row r="2235" s="32" customFormat="1" ht="13" customHeight="1"/>
    <row r="2236" s="32" customFormat="1" ht="13" customHeight="1"/>
    <row r="2237" s="32" customFormat="1" ht="13" customHeight="1"/>
    <row r="2238" s="32" customFormat="1" ht="13" customHeight="1"/>
    <row r="2239" s="32" customFormat="1" ht="13" customHeight="1"/>
    <row r="2240" s="32" customFormat="1" ht="13" customHeight="1"/>
    <row r="2241" s="32" customFormat="1" ht="13" customHeight="1"/>
    <row r="2242" s="32" customFormat="1" ht="13" customHeight="1"/>
    <row r="2243" s="32" customFormat="1" ht="13" customHeight="1"/>
    <row r="2244" s="32" customFormat="1" ht="13" customHeight="1"/>
    <row r="2245" s="32" customFormat="1" ht="13" customHeight="1"/>
    <row r="2246" s="32" customFormat="1" ht="13" customHeight="1"/>
    <row r="2247" s="32" customFormat="1" ht="13" customHeight="1"/>
    <row r="2248" s="32" customFormat="1" ht="13" customHeight="1"/>
    <row r="2249" s="32" customFormat="1" ht="13" customHeight="1"/>
    <row r="2250" s="32" customFormat="1" ht="13" customHeight="1"/>
    <row r="2251" s="32" customFormat="1" ht="13" customHeight="1"/>
    <row r="2252" s="32" customFormat="1" ht="13" customHeight="1"/>
    <row r="2253" s="32" customFormat="1" ht="13" customHeight="1"/>
    <row r="2254" s="32" customFormat="1" ht="13" customHeight="1"/>
    <row r="2255" s="32" customFormat="1" ht="13" customHeight="1"/>
    <row r="2256" s="32" customFormat="1" ht="13" customHeight="1"/>
    <row r="2257" s="32" customFormat="1" ht="13" customHeight="1"/>
    <row r="2258" s="32" customFormat="1" ht="13" customHeight="1"/>
    <row r="2259" s="32" customFormat="1" ht="13" customHeight="1"/>
    <row r="2260" s="32" customFormat="1" ht="13" customHeight="1"/>
    <row r="2261" s="32" customFormat="1" ht="13" customHeight="1"/>
    <row r="2262" s="32" customFormat="1" ht="13" customHeight="1"/>
    <row r="2263" s="32" customFormat="1" ht="13" customHeight="1"/>
    <row r="2264" s="32" customFormat="1" ht="13" customHeight="1"/>
    <row r="2265" s="32" customFormat="1" ht="13" customHeight="1"/>
    <row r="2266" s="32" customFormat="1" ht="13" customHeight="1"/>
    <row r="2267" s="32" customFormat="1" ht="13" customHeight="1"/>
    <row r="2268" s="32" customFormat="1" ht="13" customHeight="1"/>
    <row r="2269" s="32" customFormat="1" ht="13" customHeight="1"/>
    <row r="2270" s="32" customFormat="1" ht="13" customHeight="1"/>
    <row r="2271" s="32" customFormat="1" ht="13" customHeight="1"/>
    <row r="2272" s="32" customFormat="1" ht="13" customHeight="1"/>
    <row r="2273" s="32" customFormat="1" ht="13" customHeight="1"/>
    <row r="2274" s="32" customFormat="1" ht="13" customHeight="1"/>
    <row r="2275" s="32" customFormat="1" ht="13" customHeight="1"/>
    <row r="2276" s="32" customFormat="1" ht="13" customHeight="1"/>
    <row r="2277" s="32" customFormat="1" ht="13" customHeight="1"/>
    <row r="2278" s="32" customFormat="1" ht="13" customHeight="1"/>
    <row r="2279" s="32" customFormat="1" ht="13" customHeight="1"/>
    <row r="2280" s="32" customFormat="1" ht="13" customHeight="1"/>
    <row r="2281" s="32" customFormat="1" ht="13" customHeight="1"/>
    <row r="2282" s="32" customFormat="1" ht="13" customHeight="1"/>
    <row r="2283" s="32" customFormat="1" ht="13" customHeight="1"/>
    <row r="2284" s="32" customFormat="1" ht="13" customHeight="1"/>
    <row r="2285" s="32" customFormat="1" ht="13" customHeight="1"/>
    <row r="2286" s="32" customFormat="1" ht="13" customHeight="1"/>
    <row r="2287" s="32" customFormat="1" ht="13" customHeight="1"/>
    <row r="2288" s="32" customFormat="1" ht="13" customHeight="1"/>
    <row r="2289" s="32" customFormat="1" ht="13" customHeight="1"/>
    <row r="2290" s="32" customFormat="1" ht="13" customHeight="1"/>
    <row r="2291" s="32" customFormat="1" ht="13" customHeight="1"/>
    <row r="2292" s="32" customFormat="1" ht="13" customHeight="1"/>
    <row r="2293" s="32" customFormat="1" ht="13" customHeight="1"/>
    <row r="2294" s="32" customFormat="1" ht="13" customHeight="1"/>
    <row r="2295" s="32" customFormat="1" ht="13" customHeight="1"/>
    <row r="2296" s="32" customFormat="1" ht="13" customHeight="1"/>
    <row r="2297" s="32" customFormat="1" ht="13" customHeight="1"/>
    <row r="2298" s="32" customFormat="1" ht="13" customHeight="1"/>
    <row r="2299" s="32" customFormat="1" ht="13" customHeight="1"/>
    <row r="2300" s="32" customFormat="1" ht="13" customHeight="1"/>
    <row r="2301" s="32" customFormat="1" ht="13" customHeight="1"/>
    <row r="2302" s="32" customFormat="1" ht="13" customHeight="1"/>
    <row r="2303" s="32" customFormat="1" ht="13" customHeight="1"/>
    <row r="2304" s="32" customFormat="1" ht="13" customHeight="1"/>
    <row r="2305" s="32" customFormat="1" ht="13" customHeight="1"/>
    <row r="2306" s="32" customFormat="1" ht="13" customHeight="1"/>
    <row r="2307" s="32" customFormat="1" ht="13" customHeight="1"/>
    <row r="2308" s="32" customFormat="1" ht="13" customHeight="1"/>
    <row r="2309" s="32" customFormat="1" ht="13" customHeight="1"/>
    <row r="2310" s="32" customFormat="1" ht="13" customHeight="1"/>
    <row r="2311" s="32" customFormat="1" ht="13" customHeight="1"/>
    <row r="2312" s="32" customFormat="1" ht="13" customHeight="1"/>
    <row r="2313" s="32" customFormat="1" ht="13" customHeight="1"/>
    <row r="2314" s="32" customFormat="1" ht="13" customHeight="1"/>
    <row r="2315" s="32" customFormat="1" ht="13" customHeight="1"/>
    <row r="2316" s="32" customFormat="1" ht="13" customHeight="1"/>
    <row r="2317" s="32" customFormat="1" ht="13" customHeight="1"/>
    <row r="2318" s="32" customFormat="1" ht="13" customHeight="1"/>
    <row r="2319" s="32" customFormat="1" ht="13" customHeight="1"/>
    <row r="2320" s="32" customFormat="1" ht="13" customHeight="1"/>
    <row r="2321" s="32" customFormat="1" ht="13" customHeight="1"/>
    <row r="2322" s="32" customFormat="1" ht="13" customHeight="1"/>
    <row r="2323" s="32" customFormat="1" ht="13" customHeight="1"/>
    <row r="2324" s="32" customFormat="1" ht="13" customHeight="1"/>
    <row r="2325" s="32" customFormat="1" ht="13" customHeight="1"/>
    <row r="2326" s="32" customFormat="1" ht="13" customHeight="1"/>
    <row r="2327" s="32" customFormat="1" ht="13" customHeight="1"/>
    <row r="2328" s="32" customFormat="1" ht="13" customHeight="1"/>
    <row r="2329" s="32" customFormat="1" ht="13" customHeight="1"/>
    <row r="2330" s="32" customFormat="1" ht="13" customHeight="1"/>
    <row r="2331" s="32" customFormat="1" ht="13" customHeight="1"/>
    <row r="2332" s="32" customFormat="1" ht="13" customHeight="1"/>
    <row r="2333" s="32" customFormat="1" ht="13" customHeight="1"/>
    <row r="2334" s="32" customFormat="1" ht="13" customHeight="1"/>
    <row r="2335" s="32" customFormat="1" ht="13" customHeight="1"/>
    <row r="2336" s="32" customFormat="1" ht="13" customHeight="1"/>
    <row r="2337" s="32" customFormat="1" ht="13" customHeight="1"/>
    <row r="2338" s="32" customFormat="1" ht="13" customHeight="1"/>
    <row r="2339" s="32" customFormat="1" ht="13" customHeight="1"/>
    <row r="2340" s="32" customFormat="1" ht="13" customHeight="1"/>
    <row r="2341" s="32" customFormat="1" ht="13" customHeight="1"/>
    <row r="2342" s="32" customFormat="1" ht="13" customHeight="1"/>
    <row r="2343" s="32" customFormat="1" ht="13" customHeight="1"/>
    <row r="2344" s="32" customFormat="1" ht="13" customHeight="1"/>
    <row r="2345" s="32" customFormat="1" ht="13" customHeight="1"/>
    <row r="2346" s="32" customFormat="1" ht="13" customHeight="1"/>
    <row r="2347" s="32" customFormat="1" ht="13" customHeight="1"/>
    <row r="2348" s="32" customFormat="1" ht="13" customHeight="1"/>
    <row r="2349" s="32" customFormat="1" ht="13" customHeight="1"/>
    <row r="2350" s="32" customFormat="1" ht="13" customHeight="1"/>
    <row r="2351" s="32" customFormat="1" ht="13" customHeight="1"/>
    <row r="2352" s="32" customFormat="1" ht="13" customHeight="1"/>
    <row r="2353" s="32" customFormat="1" ht="13" customHeight="1"/>
    <row r="2354" s="32" customFormat="1" ht="13" customHeight="1"/>
    <row r="2355" s="32" customFormat="1" ht="13" customHeight="1"/>
    <row r="2356" s="32" customFormat="1" ht="13" customHeight="1"/>
    <row r="2357" s="32" customFormat="1" ht="13" customHeight="1"/>
    <row r="2358" s="32" customFormat="1" ht="13" customHeight="1"/>
    <row r="2359" s="32" customFormat="1" ht="13" customHeight="1"/>
    <row r="2360" s="32" customFormat="1" ht="13" customHeight="1"/>
    <row r="2361" s="32" customFormat="1" ht="13" customHeight="1"/>
    <row r="2362" s="32" customFormat="1" ht="13" customHeight="1"/>
    <row r="2363" s="32" customFormat="1" ht="13" customHeight="1"/>
    <row r="2364" s="32" customFormat="1" ht="13" customHeight="1"/>
    <row r="2365" s="32" customFormat="1" ht="13" customHeight="1"/>
    <row r="2366" s="32" customFormat="1" ht="13" customHeight="1"/>
    <row r="2367" s="32" customFormat="1" ht="13" customHeight="1"/>
    <row r="2368" s="32" customFormat="1" ht="13" customHeight="1"/>
    <row r="2369" s="32" customFormat="1" ht="13" customHeight="1"/>
    <row r="2370" s="32" customFormat="1" ht="13" customHeight="1"/>
    <row r="2371" s="32" customFormat="1" ht="13" customHeight="1"/>
    <row r="2372" s="32" customFormat="1" ht="13" customHeight="1"/>
    <row r="2373" s="32" customFormat="1" ht="13" customHeight="1"/>
    <row r="2374" s="32" customFormat="1" ht="13" customHeight="1"/>
    <row r="2375" s="32" customFormat="1" ht="13" customHeight="1"/>
    <row r="2376" s="32" customFormat="1" ht="13" customHeight="1"/>
    <row r="2377" s="32" customFormat="1" ht="13" customHeight="1"/>
    <row r="2378" s="32" customFormat="1" ht="13" customHeight="1"/>
    <row r="2379" s="32" customFormat="1" ht="13" customHeight="1"/>
    <row r="2380" s="32" customFormat="1" ht="13" customHeight="1"/>
    <row r="2381" s="32" customFormat="1" ht="13" customHeight="1"/>
    <row r="2382" s="32" customFormat="1" ht="13" customHeight="1"/>
    <row r="2383" s="32" customFormat="1" ht="13" customHeight="1"/>
    <row r="2384" s="32" customFormat="1" ht="13" customHeight="1"/>
    <row r="2385" s="32" customFormat="1" ht="13" customHeight="1"/>
    <row r="2386" s="32" customFormat="1" ht="13" customHeight="1"/>
    <row r="2387" s="32" customFormat="1" ht="13" customHeight="1"/>
    <row r="2388" s="32" customFormat="1" ht="13" customHeight="1"/>
    <row r="2389" s="32" customFormat="1" ht="13" customHeight="1"/>
    <row r="2390" s="32" customFormat="1" ht="13" customHeight="1"/>
    <row r="2391" s="32" customFormat="1" ht="13" customHeight="1"/>
    <row r="2392" s="32" customFormat="1" ht="13" customHeight="1"/>
    <row r="2393" s="32" customFormat="1" ht="13" customHeight="1"/>
    <row r="2394" s="32" customFormat="1" ht="13" customHeight="1"/>
    <row r="2395" s="32" customFormat="1" ht="13" customHeight="1"/>
    <row r="2396" s="32" customFormat="1" ht="13" customHeight="1"/>
    <row r="2397" s="32" customFormat="1" ht="13" customHeight="1"/>
    <row r="2398" s="32" customFormat="1" ht="13" customHeight="1"/>
    <row r="2399" s="32" customFormat="1" ht="13" customHeight="1"/>
    <row r="2400" s="32" customFormat="1" ht="13" customHeight="1"/>
    <row r="2401" s="32" customFormat="1" ht="13" customHeight="1"/>
    <row r="2402" s="32" customFormat="1" ht="13" customHeight="1"/>
    <row r="2403" s="32" customFormat="1" ht="13" customHeight="1"/>
    <row r="2404" s="32" customFormat="1" ht="13" customHeight="1"/>
    <row r="2405" s="32" customFormat="1" ht="13" customHeight="1"/>
    <row r="2406" s="32" customFormat="1" ht="13" customHeight="1"/>
    <row r="2407" s="32" customFormat="1" ht="13" customHeight="1"/>
    <row r="2408" s="32" customFormat="1" ht="13" customHeight="1"/>
    <row r="2409" s="32" customFormat="1" ht="13" customHeight="1"/>
    <row r="2410" s="32" customFormat="1" ht="13" customHeight="1"/>
    <row r="2411" s="32" customFormat="1" ht="13" customHeight="1"/>
    <row r="2412" s="32" customFormat="1" ht="13" customHeight="1"/>
    <row r="2413" s="32" customFormat="1" ht="13" customHeight="1"/>
    <row r="2414" s="32" customFormat="1" ht="13" customHeight="1"/>
    <row r="2415" s="32" customFormat="1" ht="13" customHeight="1"/>
    <row r="2416" s="32" customFormat="1" ht="13" customHeight="1"/>
    <row r="2417" s="32" customFormat="1" ht="13" customHeight="1"/>
    <row r="2418" s="32" customFormat="1" ht="13" customHeight="1"/>
    <row r="2419" s="32" customFormat="1" ht="13" customHeight="1"/>
    <row r="2420" s="32" customFormat="1" ht="13" customHeight="1"/>
    <row r="2421" s="32" customFormat="1" ht="13" customHeight="1"/>
    <row r="2422" s="32" customFormat="1" ht="13" customHeight="1"/>
    <row r="2423" s="32" customFormat="1" ht="13" customHeight="1"/>
    <row r="2424" s="32" customFormat="1" ht="13" customHeight="1"/>
    <row r="2425" s="32" customFormat="1" ht="13" customHeight="1"/>
    <row r="2426" s="32" customFormat="1" ht="13" customHeight="1"/>
    <row r="2427" s="32" customFormat="1" ht="13" customHeight="1"/>
    <row r="2428" s="32" customFormat="1" ht="13" customHeight="1"/>
    <row r="2429" s="32" customFormat="1" ht="13" customHeight="1"/>
    <row r="2430" s="32" customFormat="1" ht="13" customHeight="1"/>
    <row r="2431" s="32" customFormat="1" ht="13" customHeight="1"/>
    <row r="2432" s="32" customFormat="1" ht="13" customHeight="1"/>
    <row r="2433" s="32" customFormat="1" ht="13" customHeight="1"/>
    <row r="2434" s="32" customFormat="1" ht="13" customHeight="1"/>
    <row r="2435" s="32" customFormat="1" ht="13" customHeight="1"/>
    <row r="2436" s="32" customFormat="1" ht="13" customHeight="1"/>
    <row r="2437" s="32" customFormat="1" ht="13" customHeight="1"/>
    <row r="2438" s="32" customFormat="1" ht="13" customHeight="1"/>
    <row r="2439" s="32" customFormat="1" ht="13" customHeight="1"/>
    <row r="2440" s="32" customFormat="1" ht="13" customHeight="1"/>
    <row r="2441" s="32" customFormat="1" ht="13" customHeight="1"/>
    <row r="2442" s="32" customFormat="1" ht="13" customHeight="1"/>
    <row r="2443" s="32" customFormat="1" ht="13" customHeight="1"/>
    <row r="2444" s="32" customFormat="1" ht="13" customHeight="1"/>
    <row r="2445" s="32" customFormat="1" ht="13" customHeight="1"/>
    <row r="2446" s="32" customFormat="1" ht="13" customHeight="1"/>
    <row r="2447" s="32" customFormat="1" ht="13" customHeight="1"/>
    <row r="2448" s="32" customFormat="1" ht="13" customHeight="1"/>
    <row r="2449" s="32" customFormat="1" ht="13" customHeight="1"/>
    <row r="2450" s="32" customFormat="1" ht="13" customHeight="1"/>
    <row r="2451" s="32" customFormat="1" ht="13" customHeight="1"/>
    <row r="2452" s="32" customFormat="1" ht="13" customHeight="1"/>
    <row r="2453" s="32" customFormat="1" ht="13" customHeight="1"/>
    <row r="2454" s="32" customFormat="1" ht="13" customHeight="1"/>
    <row r="2455" s="32" customFormat="1" ht="13" customHeight="1"/>
    <row r="2456" s="32" customFormat="1" ht="13" customHeight="1"/>
    <row r="2457" s="32" customFormat="1" ht="13" customHeight="1"/>
    <row r="2458" s="32" customFormat="1" ht="13" customHeight="1"/>
    <row r="2459" s="32" customFormat="1" ht="13" customHeight="1"/>
    <row r="2460" s="32" customFormat="1" ht="13" customHeight="1"/>
    <row r="2461" s="32" customFormat="1" ht="13" customHeight="1"/>
    <row r="2462" s="32" customFormat="1" ht="13" customHeight="1"/>
    <row r="2463" s="32" customFormat="1" ht="13" customHeight="1"/>
    <row r="2464" s="32" customFormat="1" ht="13" customHeight="1"/>
    <row r="2465" s="32" customFormat="1" ht="13" customHeight="1"/>
    <row r="2466" s="32" customFormat="1" ht="13" customHeight="1"/>
    <row r="2467" s="32" customFormat="1" ht="13" customHeight="1"/>
    <row r="2468" s="32" customFormat="1" ht="13" customHeight="1"/>
    <row r="2469" s="32" customFormat="1" ht="13" customHeight="1"/>
    <row r="2470" s="32" customFormat="1" ht="13" customHeight="1"/>
    <row r="2471" s="32" customFormat="1" ht="13" customHeight="1"/>
    <row r="2472" s="32" customFormat="1" ht="13" customHeight="1"/>
    <row r="2473" s="32" customFormat="1" ht="13" customHeight="1"/>
    <row r="2474" s="32" customFormat="1" ht="13" customHeight="1"/>
    <row r="2475" s="32" customFormat="1" ht="13" customHeight="1"/>
    <row r="2476" s="32" customFormat="1" ht="13" customHeight="1"/>
    <row r="2477" s="32" customFormat="1" ht="13" customHeight="1"/>
    <row r="2478" s="32" customFormat="1" ht="13" customHeight="1"/>
    <row r="2479" s="32" customFormat="1" ht="13" customHeight="1"/>
    <row r="2480" s="32" customFormat="1" ht="13" customHeight="1"/>
    <row r="2481" s="32" customFormat="1" ht="13" customHeight="1"/>
    <row r="2482" s="32" customFormat="1" ht="13" customHeight="1"/>
    <row r="2483" s="32" customFormat="1" ht="13" customHeight="1"/>
    <row r="2484" s="32" customFormat="1" ht="13" customHeight="1"/>
    <row r="2485" s="32" customFormat="1" ht="13" customHeight="1"/>
    <row r="2486" s="32" customFormat="1" ht="13" customHeight="1"/>
    <row r="2487" s="32" customFormat="1" ht="13" customHeight="1"/>
    <row r="2488" s="32" customFormat="1" ht="13" customHeight="1"/>
    <row r="2489" s="32" customFormat="1" ht="13" customHeight="1"/>
    <row r="2490" s="32" customFormat="1" ht="13" customHeight="1"/>
    <row r="2491" s="32" customFormat="1" ht="13" customHeight="1"/>
    <row r="2492" s="32" customFormat="1" ht="13" customHeight="1"/>
    <row r="2493" s="32" customFormat="1" ht="13" customHeight="1"/>
    <row r="2494" s="32" customFormat="1" ht="13" customHeight="1"/>
    <row r="2495" s="32" customFormat="1" ht="13" customHeight="1"/>
    <row r="2496" s="32" customFormat="1" ht="13" customHeight="1"/>
    <row r="2497" s="32" customFormat="1" ht="13" customHeight="1"/>
    <row r="2498" s="32" customFormat="1" ht="13" customHeight="1"/>
    <row r="2499" s="32" customFormat="1" ht="13" customHeight="1"/>
    <row r="2500" s="32" customFormat="1" ht="13" customHeight="1"/>
    <row r="2501" s="32" customFormat="1" ht="13" customHeight="1"/>
    <row r="2502" s="32" customFormat="1" ht="13" customHeight="1"/>
    <row r="2503" s="32" customFormat="1" ht="13" customHeight="1"/>
    <row r="2504" s="32" customFormat="1" ht="13" customHeight="1"/>
    <row r="2505" s="32" customFormat="1" ht="13" customHeight="1"/>
    <row r="2506" s="32" customFormat="1" ht="13" customHeight="1"/>
    <row r="2507" s="32" customFormat="1" ht="13" customHeight="1"/>
    <row r="2508" s="32" customFormat="1" ht="13" customHeight="1"/>
    <row r="2509" s="32" customFormat="1" ht="13" customHeight="1"/>
    <row r="2510" s="32" customFormat="1" ht="13" customHeight="1"/>
    <row r="2511" s="32" customFormat="1" ht="13" customHeight="1"/>
    <row r="2512" s="32" customFormat="1" ht="13" customHeight="1"/>
    <row r="2513" s="32" customFormat="1" ht="13" customHeight="1"/>
    <row r="2514" s="32" customFormat="1" ht="13" customHeight="1"/>
    <row r="2515" s="32" customFormat="1" ht="13" customHeight="1"/>
    <row r="2516" s="32" customFormat="1" ht="13" customHeight="1"/>
    <row r="2517" s="32" customFormat="1" ht="13" customHeight="1"/>
    <row r="2518" s="32" customFormat="1" ht="13" customHeight="1"/>
    <row r="2519" s="32" customFormat="1" ht="13" customHeight="1"/>
    <row r="2520" s="32" customFormat="1" ht="13" customHeight="1"/>
    <row r="2521" s="32" customFormat="1" ht="13" customHeight="1"/>
    <row r="2522" s="32" customFormat="1" ht="13" customHeight="1"/>
    <row r="2523" s="32" customFormat="1" ht="13" customHeight="1"/>
    <row r="2524" s="32" customFormat="1" ht="13" customHeight="1"/>
    <row r="2525" s="32" customFormat="1" ht="13" customHeight="1"/>
    <row r="2526" s="32" customFormat="1" ht="13" customHeight="1"/>
    <row r="2527" s="32" customFormat="1" ht="13" customHeight="1"/>
    <row r="2528" s="32" customFormat="1" ht="13" customHeight="1"/>
    <row r="2529" s="32" customFormat="1" ht="13" customHeight="1"/>
    <row r="2530" s="32" customFormat="1" ht="13" customHeight="1"/>
    <row r="2531" s="32" customFormat="1" ht="13" customHeight="1"/>
    <row r="2532" s="32" customFormat="1" ht="13" customHeight="1"/>
    <row r="2533" s="32" customFormat="1" ht="13" customHeight="1"/>
    <row r="2534" s="32" customFormat="1" ht="13" customHeight="1"/>
    <row r="2535" s="32" customFormat="1" ht="13" customHeight="1"/>
    <row r="2536" s="32" customFormat="1" ht="13" customHeight="1"/>
    <row r="2537" s="32" customFormat="1" ht="13" customHeight="1"/>
    <row r="2538" s="32" customFormat="1" ht="13" customHeight="1"/>
    <row r="2539" s="32" customFormat="1" ht="13" customHeight="1"/>
    <row r="2540" s="32" customFormat="1" ht="13" customHeight="1"/>
    <row r="2541" s="32" customFormat="1" ht="13" customHeight="1"/>
    <row r="2542" s="32" customFormat="1" ht="13" customHeight="1"/>
    <row r="2543" s="32" customFormat="1" ht="13" customHeight="1"/>
    <row r="2544" s="32" customFormat="1" ht="13" customHeight="1"/>
    <row r="2545" s="32" customFormat="1" ht="13" customHeight="1"/>
    <row r="2546" s="32" customFormat="1" ht="13" customHeight="1"/>
    <row r="2547" s="32" customFormat="1" ht="13" customHeight="1"/>
    <row r="2548" s="32" customFormat="1" ht="13" customHeight="1"/>
    <row r="2549" s="32" customFormat="1" ht="13" customHeight="1"/>
    <row r="2550" s="32" customFormat="1" ht="13" customHeight="1"/>
    <row r="2551" s="32" customFormat="1" ht="13" customHeight="1"/>
    <row r="2552" s="32" customFormat="1" ht="13" customHeight="1"/>
    <row r="2553" s="32" customFormat="1" ht="13" customHeight="1"/>
    <row r="2554" s="32" customFormat="1" ht="13" customHeight="1"/>
    <row r="2555" s="32" customFormat="1" ht="13" customHeight="1"/>
    <row r="2556" s="32" customFormat="1" ht="13" customHeight="1"/>
    <row r="2557" s="32" customFormat="1" ht="13" customHeight="1"/>
    <row r="2558" s="32" customFormat="1" ht="13" customHeight="1"/>
    <row r="2559" s="32" customFormat="1" ht="13" customHeight="1"/>
    <row r="2560" s="32" customFormat="1" ht="13" customHeight="1"/>
    <row r="2561" s="32" customFormat="1" ht="13" customHeight="1"/>
    <row r="2562" s="32" customFormat="1" ht="13" customHeight="1"/>
    <row r="2563" s="32" customFormat="1" ht="13" customHeight="1"/>
    <row r="2564" s="32" customFormat="1" ht="13" customHeight="1"/>
    <row r="2565" s="32" customFormat="1" ht="13" customHeight="1"/>
    <row r="2566" s="32" customFormat="1" ht="13" customHeight="1"/>
    <row r="2567" s="32" customFormat="1" ht="13" customHeight="1"/>
    <row r="2568" s="32" customFormat="1" ht="13" customHeight="1"/>
    <row r="2569" s="32" customFormat="1" ht="13" customHeight="1"/>
    <row r="2570" s="32" customFormat="1" ht="13" customHeight="1"/>
    <row r="2571" s="32" customFormat="1" ht="13" customHeight="1"/>
    <row r="2572" s="32" customFormat="1" ht="13" customHeight="1"/>
    <row r="2573" s="32" customFormat="1" ht="13" customHeight="1"/>
    <row r="2574" s="32" customFormat="1" ht="13" customHeight="1"/>
    <row r="2575" s="32" customFormat="1" ht="13" customHeight="1"/>
    <row r="2576" s="32" customFormat="1" ht="13" customHeight="1"/>
    <row r="2577" s="32" customFormat="1" ht="13" customHeight="1"/>
    <row r="2578" s="32" customFormat="1" ht="13" customHeight="1"/>
    <row r="2579" s="32" customFormat="1" ht="13" customHeight="1"/>
    <row r="2580" s="32" customFormat="1" ht="13" customHeight="1"/>
    <row r="2581" s="32" customFormat="1" ht="13" customHeight="1"/>
    <row r="2582" s="32" customFormat="1" ht="13" customHeight="1"/>
    <row r="2583" s="32" customFormat="1" ht="13" customHeight="1"/>
    <row r="2584" s="32" customFormat="1" ht="13" customHeight="1"/>
    <row r="2585" s="32" customFormat="1" ht="13" customHeight="1"/>
    <row r="2586" s="32" customFormat="1" ht="13" customHeight="1"/>
    <row r="2587" s="32" customFormat="1" ht="13" customHeight="1"/>
    <row r="2588" s="32" customFormat="1" ht="13" customHeight="1"/>
    <row r="2589" s="32" customFormat="1" ht="13" customHeight="1"/>
    <row r="2590" s="32" customFormat="1" ht="13" customHeight="1"/>
    <row r="2591" s="32" customFormat="1" ht="13" customHeight="1"/>
    <row r="2592" s="32" customFormat="1" ht="13" customHeight="1"/>
    <row r="2593" s="32" customFormat="1" ht="13" customHeight="1"/>
    <row r="2594" s="32" customFormat="1" ht="13" customHeight="1"/>
    <row r="2595" s="32" customFormat="1" ht="13" customHeight="1"/>
    <row r="2596" s="32" customFormat="1" ht="13" customHeight="1"/>
    <row r="2597" s="32" customFormat="1" ht="13" customHeight="1"/>
    <row r="2598" s="32" customFormat="1" ht="13" customHeight="1"/>
    <row r="2599" s="32" customFormat="1" ht="13" customHeight="1"/>
    <row r="2600" s="32" customFormat="1" ht="13" customHeight="1"/>
    <row r="2601" s="32" customFormat="1" ht="13" customHeight="1"/>
    <row r="2602" s="32" customFormat="1" ht="13" customHeight="1"/>
    <row r="2603" s="32" customFormat="1" ht="13" customHeight="1"/>
    <row r="2604" s="32" customFormat="1" ht="13" customHeight="1"/>
    <row r="2605" s="32" customFormat="1" ht="13" customHeight="1"/>
    <row r="2606" s="32" customFormat="1" ht="13" customHeight="1"/>
    <row r="2607" s="32" customFormat="1" ht="13" customHeight="1"/>
    <row r="2608" s="32" customFormat="1" ht="13" customHeight="1"/>
    <row r="2609" s="32" customFormat="1" ht="13" customHeight="1"/>
    <row r="2610" s="32" customFormat="1" ht="13" customHeight="1"/>
    <row r="2611" s="32" customFormat="1" ht="13" customHeight="1"/>
    <row r="2612" s="32" customFormat="1" ht="13" customHeight="1"/>
    <row r="2613" s="32" customFormat="1" ht="13" customHeight="1"/>
    <row r="2614" s="32" customFormat="1" ht="13" customHeight="1"/>
    <row r="2615" s="32" customFormat="1" ht="13" customHeight="1"/>
    <row r="2616" s="32" customFormat="1" ht="13" customHeight="1"/>
    <row r="2617" s="32" customFormat="1" ht="13" customHeight="1"/>
    <row r="2618" s="32" customFormat="1" ht="13" customHeight="1"/>
    <row r="2619" s="32" customFormat="1" ht="13" customHeight="1"/>
    <row r="2620" s="32" customFormat="1" ht="13" customHeight="1"/>
    <row r="2621" s="32" customFormat="1" ht="13" customHeight="1"/>
    <row r="2622" s="32" customFormat="1" ht="13" customHeight="1"/>
    <row r="2623" s="32" customFormat="1" ht="13" customHeight="1"/>
    <row r="2624" s="32" customFormat="1" ht="13" customHeight="1"/>
    <row r="2625" s="32" customFormat="1" ht="13" customHeight="1"/>
    <row r="2626" s="32" customFormat="1" ht="13" customHeight="1"/>
    <row r="2627" s="32" customFormat="1" ht="13" customHeight="1"/>
    <row r="2628" s="32" customFormat="1" ht="13" customHeight="1"/>
    <row r="2629" s="32" customFormat="1" ht="13" customHeight="1"/>
    <row r="2630" s="32" customFormat="1" ht="13" customHeight="1"/>
    <row r="2631" s="32" customFormat="1" ht="13" customHeight="1"/>
    <row r="2632" s="32" customFormat="1" ht="13" customHeight="1"/>
    <row r="2633" s="32" customFormat="1" ht="13" customHeight="1"/>
    <row r="2634" s="32" customFormat="1" ht="13" customHeight="1"/>
    <row r="2635" s="32" customFormat="1" ht="13" customHeight="1"/>
    <row r="2636" s="32" customFormat="1" ht="13" customHeight="1"/>
    <row r="2637" s="32" customFormat="1" ht="13" customHeight="1"/>
    <row r="2638" s="32" customFormat="1" ht="13" customHeight="1"/>
    <row r="2639" s="32" customFormat="1" ht="13" customHeight="1"/>
    <row r="2640" s="32" customFormat="1" ht="13" customHeight="1"/>
    <row r="2641" s="32" customFormat="1" ht="13" customHeight="1"/>
    <row r="2642" s="32" customFormat="1" ht="13" customHeight="1"/>
    <row r="2643" s="32" customFormat="1" ht="13" customHeight="1"/>
    <row r="2644" s="32" customFormat="1" ht="13" customHeight="1"/>
    <row r="2645" s="32" customFormat="1" ht="13" customHeight="1"/>
    <row r="2646" s="32" customFormat="1" ht="13" customHeight="1"/>
    <row r="2647" s="32" customFormat="1" ht="13" customHeight="1"/>
    <row r="2648" s="32" customFormat="1" ht="13" customHeight="1"/>
    <row r="2649" s="32" customFormat="1" ht="13" customHeight="1"/>
    <row r="2650" s="32" customFormat="1" ht="13" customHeight="1"/>
    <row r="2651" s="32" customFormat="1" ht="13" customHeight="1"/>
    <row r="2652" s="32" customFormat="1" ht="13" customHeight="1"/>
    <row r="2653" s="32" customFormat="1" ht="13" customHeight="1"/>
    <row r="2654" s="32" customFormat="1" ht="13" customHeight="1"/>
    <row r="2655" s="32" customFormat="1" ht="13" customHeight="1"/>
    <row r="2656" s="32" customFormat="1" ht="13" customHeight="1"/>
    <row r="2657" s="32" customFormat="1" ht="13" customHeight="1"/>
    <row r="2658" s="32" customFormat="1" ht="13" customHeight="1"/>
    <row r="2659" s="32" customFormat="1" ht="13" customHeight="1"/>
    <row r="2660" s="32" customFormat="1" ht="13" customHeight="1"/>
    <row r="2661" s="32" customFormat="1" ht="13" customHeight="1"/>
    <row r="2662" s="32" customFormat="1" ht="13" customHeight="1"/>
    <row r="2663" s="32" customFormat="1" ht="13" customHeight="1"/>
    <row r="2664" s="32" customFormat="1" ht="13" customHeight="1"/>
    <row r="2665" s="32" customFormat="1" ht="13" customHeight="1"/>
    <row r="2666" s="32" customFormat="1" ht="13" customHeight="1"/>
    <row r="2667" s="32" customFormat="1" ht="13" customHeight="1"/>
    <row r="2668" s="32" customFormat="1" ht="13" customHeight="1"/>
    <row r="2669" s="32" customFormat="1" ht="13" customHeight="1"/>
    <row r="2670" s="32" customFormat="1" ht="13" customHeight="1"/>
    <row r="2671" s="32" customFormat="1" ht="13" customHeight="1"/>
    <row r="2672" s="32" customFormat="1" ht="13" customHeight="1"/>
    <row r="2673" s="32" customFormat="1" ht="13" customHeight="1"/>
    <row r="2674" s="32" customFormat="1" ht="13" customHeight="1"/>
    <row r="2675" s="32" customFormat="1" ht="13" customHeight="1"/>
    <row r="2676" s="32" customFormat="1" ht="13" customHeight="1"/>
    <row r="2677" s="32" customFormat="1" ht="13" customHeight="1"/>
    <row r="2678" s="32" customFormat="1" ht="13" customHeight="1"/>
    <row r="2679" s="32" customFormat="1" ht="13" customHeight="1"/>
    <row r="2680" s="32" customFormat="1" ht="13" customHeight="1"/>
    <row r="2681" s="32" customFormat="1" ht="13" customHeight="1"/>
    <row r="2682" s="32" customFormat="1" ht="13" customHeight="1"/>
    <row r="2683" s="32" customFormat="1" ht="13" customHeight="1"/>
    <row r="2684" s="32" customFormat="1" ht="13" customHeight="1"/>
    <row r="2685" s="32" customFormat="1" ht="13" customHeight="1"/>
    <row r="2686" s="32" customFormat="1" ht="13" customHeight="1"/>
    <row r="2687" s="32" customFormat="1" ht="13" customHeight="1"/>
    <row r="2688" s="32" customFormat="1" ht="13" customHeight="1"/>
    <row r="2689" s="32" customFormat="1" ht="13" customHeight="1"/>
    <row r="2690" s="32" customFormat="1" ht="13" customHeight="1"/>
    <row r="2691" s="32" customFormat="1" ht="13" customHeight="1"/>
    <row r="2692" s="32" customFormat="1" ht="13" customHeight="1"/>
    <row r="2693" s="32" customFormat="1" ht="13" customHeight="1"/>
    <row r="2694" s="32" customFormat="1" ht="13" customHeight="1"/>
    <row r="2695" s="32" customFormat="1" ht="13" customHeight="1"/>
    <row r="2696" s="32" customFormat="1" ht="13" customHeight="1"/>
    <row r="2697" s="32" customFormat="1" ht="13" customHeight="1"/>
    <row r="2698" s="32" customFormat="1" ht="13" customHeight="1"/>
    <row r="2699" s="32" customFormat="1" ht="13" customHeight="1"/>
    <row r="2700" s="32" customFormat="1" ht="13" customHeight="1"/>
    <row r="2701" s="32" customFormat="1" ht="13" customHeight="1"/>
    <row r="2702" s="32" customFormat="1" ht="13" customHeight="1"/>
    <row r="2703" s="32" customFormat="1" ht="13" customHeight="1"/>
    <row r="2704" s="32" customFormat="1" ht="13" customHeight="1"/>
    <row r="2705" s="32" customFormat="1" ht="13" customHeight="1"/>
    <row r="2706" s="32" customFormat="1" ht="13" customHeight="1"/>
    <row r="2707" s="32" customFormat="1" ht="13" customHeight="1"/>
    <row r="2708" s="32" customFormat="1" ht="13" customHeight="1"/>
    <row r="2709" s="32" customFormat="1" ht="13" customHeight="1"/>
    <row r="2710" s="32" customFormat="1" ht="13" customHeight="1"/>
    <row r="2711" s="32" customFormat="1" ht="13" customHeight="1"/>
    <row r="2712" s="32" customFormat="1" ht="13" customHeight="1"/>
    <row r="2713" s="32" customFormat="1" ht="13" customHeight="1"/>
    <row r="2714" s="32" customFormat="1" ht="13" customHeight="1"/>
    <row r="2715" s="32" customFormat="1" ht="13" customHeight="1"/>
    <row r="2716" s="32" customFormat="1" ht="13" customHeight="1"/>
    <row r="2717" s="32" customFormat="1" ht="13" customHeight="1"/>
    <row r="2718" s="32" customFormat="1" ht="13" customHeight="1"/>
    <row r="2719" s="32" customFormat="1" ht="13" customHeight="1"/>
    <row r="2720" s="32" customFormat="1" ht="13" customHeight="1"/>
    <row r="2721" s="32" customFormat="1" ht="13" customHeight="1"/>
    <row r="2722" s="32" customFormat="1" ht="13" customHeight="1"/>
    <row r="2723" s="32" customFormat="1" ht="13" customHeight="1"/>
    <row r="2724" s="32" customFormat="1" ht="13" customHeight="1"/>
    <row r="2725" s="32" customFormat="1" ht="13" customHeight="1"/>
    <row r="2726" s="32" customFormat="1" ht="13" customHeight="1"/>
    <row r="2727" s="32" customFormat="1" ht="13" customHeight="1"/>
    <row r="2728" s="32" customFormat="1" ht="13" customHeight="1"/>
    <row r="2729" s="32" customFormat="1" ht="13" customHeight="1"/>
    <row r="2730" s="32" customFormat="1" ht="13" customHeight="1"/>
    <row r="2731" s="32" customFormat="1" ht="13" customHeight="1"/>
    <row r="2732" s="32" customFormat="1" ht="13" customHeight="1"/>
    <row r="2733" s="32" customFormat="1" ht="13" customHeight="1"/>
    <row r="2734" s="32" customFormat="1" ht="13" customHeight="1"/>
    <row r="2735" s="32" customFormat="1" ht="13" customHeight="1"/>
    <row r="2736" s="32" customFormat="1" ht="13" customHeight="1"/>
    <row r="2737" s="32" customFormat="1" ht="13" customHeight="1"/>
    <row r="2738" s="32" customFormat="1" ht="13" customHeight="1"/>
    <row r="2739" s="32" customFormat="1" ht="13" customHeight="1"/>
    <row r="2740" s="32" customFormat="1" ht="13" customHeight="1"/>
    <row r="2741" s="32" customFormat="1" ht="13" customHeight="1"/>
    <row r="2742" s="32" customFormat="1" ht="13" customHeight="1"/>
    <row r="2743" s="32" customFormat="1" ht="13" customHeight="1"/>
    <row r="2744" s="32" customFormat="1" ht="13" customHeight="1"/>
    <row r="2745" s="32" customFormat="1" ht="13" customHeight="1"/>
    <row r="2746" s="32" customFormat="1" ht="13" customHeight="1"/>
    <row r="2747" s="32" customFormat="1" ht="13" customHeight="1"/>
    <row r="2748" s="32" customFormat="1" ht="13" customHeight="1"/>
    <row r="2749" s="32" customFormat="1" ht="13" customHeight="1"/>
    <row r="2750" s="32" customFormat="1" ht="13" customHeight="1"/>
    <row r="2751" s="32" customFormat="1" ht="13" customHeight="1"/>
    <row r="2752" s="32" customFormat="1" ht="13" customHeight="1"/>
    <row r="2753" s="32" customFormat="1" ht="13" customHeight="1"/>
    <row r="2754" s="32" customFormat="1" ht="13" customHeight="1"/>
    <row r="2755" s="32" customFormat="1" ht="13" customHeight="1"/>
    <row r="2756" s="32" customFormat="1" ht="13" customHeight="1"/>
    <row r="2757" s="32" customFormat="1" ht="13" customHeight="1"/>
    <row r="2758" s="32" customFormat="1" ht="13" customHeight="1"/>
    <row r="2759" s="32" customFormat="1" ht="13" customHeight="1"/>
    <row r="2760" s="32" customFormat="1" ht="13" customHeight="1"/>
    <row r="2761" s="32" customFormat="1" ht="13" customHeight="1"/>
    <row r="2762" s="32" customFormat="1" ht="13" customHeight="1"/>
    <row r="2763" s="32" customFormat="1" ht="13" customHeight="1"/>
    <row r="2764" s="32" customFormat="1" ht="13" customHeight="1"/>
    <row r="2765" s="32" customFormat="1" ht="13" customHeight="1"/>
    <row r="2766" s="32" customFormat="1" ht="13" customHeight="1"/>
    <row r="2767" s="32" customFormat="1" ht="13" customHeight="1"/>
    <row r="2768" s="32" customFormat="1" ht="13" customHeight="1"/>
    <row r="2769" s="32" customFormat="1" ht="13" customHeight="1"/>
    <row r="2770" s="32" customFormat="1" ht="13" customHeight="1"/>
    <row r="2771" s="32" customFormat="1" ht="13" customHeight="1"/>
    <row r="2772" s="32" customFormat="1" ht="13" customHeight="1"/>
    <row r="2773" s="32" customFormat="1" ht="13" customHeight="1"/>
    <row r="2774" s="32" customFormat="1" ht="13" customHeight="1"/>
    <row r="2775" s="32" customFormat="1" ht="13" customHeight="1"/>
    <row r="2776" s="32" customFormat="1" ht="13" customHeight="1"/>
    <row r="2777" s="32" customFormat="1" ht="13" customHeight="1"/>
    <row r="2778" s="32" customFormat="1" ht="13" customHeight="1"/>
    <row r="2779" s="32" customFormat="1" ht="13" customHeight="1"/>
    <row r="2780" s="32" customFormat="1" ht="13" customHeight="1"/>
    <row r="2781" s="32" customFormat="1" ht="13" customHeight="1"/>
    <row r="2782" s="32" customFormat="1" ht="13" customHeight="1"/>
    <row r="2783" s="32" customFormat="1" ht="13" customHeight="1"/>
    <row r="2784" s="32" customFormat="1" ht="13" customHeight="1"/>
    <row r="2785" s="32" customFormat="1" ht="13" customHeight="1"/>
    <row r="2786" s="32" customFormat="1" ht="13" customHeight="1"/>
    <row r="2787" s="32" customFormat="1" ht="13" customHeight="1"/>
    <row r="2788" s="32" customFormat="1" ht="13" customHeight="1"/>
    <row r="2789" s="32" customFormat="1" ht="13" customHeight="1"/>
    <row r="2790" s="32" customFormat="1" ht="13" customHeight="1"/>
    <row r="2791" s="32" customFormat="1" ht="13" customHeight="1"/>
    <row r="2792" s="32" customFormat="1" ht="13" customHeight="1"/>
    <row r="2793" s="32" customFormat="1" ht="13" customHeight="1"/>
    <row r="2794" s="32" customFormat="1" ht="13" customHeight="1"/>
    <row r="2795" s="32" customFormat="1" ht="13" customHeight="1"/>
    <row r="2796" s="32" customFormat="1" ht="13" customHeight="1"/>
    <row r="2797" s="32" customFormat="1" ht="13" customHeight="1"/>
    <row r="2798" s="32" customFormat="1" ht="13" customHeight="1"/>
    <row r="2799" s="32" customFormat="1" ht="13" customHeight="1"/>
    <row r="2800" s="32" customFormat="1" ht="13" customHeight="1"/>
  </sheetData>
  <mergeCells count="159">
    <mergeCell ref="AL1:CD1"/>
    <mergeCell ref="W14:Z15"/>
    <mergeCell ref="AA14:AD15"/>
    <mergeCell ref="AE14:AH15"/>
    <mergeCell ref="AE44:AH45"/>
    <mergeCell ref="C2:AH3"/>
    <mergeCell ref="C10:R11"/>
    <mergeCell ref="S10:V11"/>
    <mergeCell ref="W10:Z11"/>
    <mergeCell ref="AA10:AD11"/>
    <mergeCell ref="AE10:AH11"/>
    <mergeCell ref="C12:R13"/>
    <mergeCell ref="S12:V13"/>
    <mergeCell ref="W12:Z13"/>
    <mergeCell ref="AA12:AD13"/>
    <mergeCell ref="AE12:AH13"/>
    <mergeCell ref="AE23:AH23"/>
    <mergeCell ref="AE19:AH20"/>
    <mergeCell ref="F21:R22"/>
    <mergeCell ref="AE46:AH47"/>
    <mergeCell ref="AA48:AD55"/>
    <mergeCell ref="AE48:AH55"/>
    <mergeCell ref="W58:Z59"/>
    <mergeCell ref="C58:E59"/>
    <mergeCell ref="F58:R59"/>
    <mergeCell ref="S58:V59"/>
    <mergeCell ref="C48:E55"/>
    <mergeCell ref="AN18:AN19"/>
    <mergeCell ref="AE42:AH43"/>
    <mergeCell ref="AA42:AD43"/>
    <mergeCell ref="W42:Z43"/>
    <mergeCell ref="S44:V45"/>
    <mergeCell ref="C44:E45"/>
    <mergeCell ref="F44:R45"/>
    <mergeCell ref="AE63:AH64"/>
    <mergeCell ref="C63:R64"/>
    <mergeCell ref="AE60:AH61"/>
    <mergeCell ref="C56:E57"/>
    <mergeCell ref="F56:R57"/>
    <mergeCell ref="S56:V57"/>
    <mergeCell ref="W56:Z57"/>
    <mergeCell ref="AA56:AD57"/>
    <mergeCell ref="AE56:AH57"/>
    <mergeCell ref="C60:E61"/>
    <mergeCell ref="F60:R61"/>
    <mergeCell ref="S60:V61"/>
    <mergeCell ref="W60:Z61"/>
    <mergeCell ref="AA60:AD61"/>
    <mergeCell ref="AE62:AH62"/>
    <mergeCell ref="C46:E47"/>
    <mergeCell ref="F46:R47"/>
    <mergeCell ref="S46:V47"/>
    <mergeCell ref="AA58:AD59"/>
    <mergeCell ref="AE58:AH59"/>
    <mergeCell ref="W46:Z47"/>
    <mergeCell ref="AA46:AD47"/>
    <mergeCell ref="C14:R15"/>
    <mergeCell ref="S14:V15"/>
    <mergeCell ref="C62:E62"/>
    <mergeCell ref="F62:R62"/>
    <mergeCell ref="S62:V62"/>
    <mergeCell ref="W62:Z62"/>
    <mergeCell ref="AA62:AD62"/>
    <mergeCell ref="S63:V64"/>
    <mergeCell ref="W63:Z64"/>
    <mergeCell ref="AA63:AD64"/>
    <mergeCell ref="F48:R55"/>
    <mergeCell ref="S48:V55"/>
    <mergeCell ref="W48:Z55"/>
    <mergeCell ref="W44:Z45"/>
    <mergeCell ref="AA44:AD45"/>
    <mergeCell ref="C42:E43"/>
    <mergeCell ref="F42:R43"/>
    <mergeCell ref="S42:V43"/>
    <mergeCell ref="C23:E23"/>
    <mergeCell ref="F23:R23"/>
    <mergeCell ref="S23:V23"/>
    <mergeCell ref="W23:Z23"/>
    <mergeCell ref="AA23:AD23"/>
    <mergeCell ref="C21:E22"/>
    <mergeCell ref="S21:V22"/>
    <mergeCell ref="W21:Z22"/>
    <mergeCell ref="AA21:AD22"/>
    <mergeCell ref="AE21:AH22"/>
    <mergeCell ref="C19:E20"/>
    <mergeCell ref="F19:R20"/>
    <mergeCell ref="S19:V20"/>
    <mergeCell ref="W19:Z20"/>
    <mergeCell ref="AA19:AD20"/>
    <mergeCell ref="AA28:AD29"/>
    <mergeCell ref="AE28:AH29"/>
    <mergeCell ref="C26:E27"/>
    <mergeCell ref="F26:R27"/>
    <mergeCell ref="S26:V27"/>
    <mergeCell ref="W26:Z27"/>
    <mergeCell ref="AA26:AD27"/>
    <mergeCell ref="C24:E25"/>
    <mergeCell ref="F24:R25"/>
    <mergeCell ref="S24:V25"/>
    <mergeCell ref="W24:Z25"/>
    <mergeCell ref="AA24:AD25"/>
    <mergeCell ref="AE24:AH25"/>
    <mergeCell ref="W40:Z40"/>
    <mergeCell ref="AA40:AD40"/>
    <mergeCell ref="C37:E38"/>
    <mergeCell ref="F37:R38"/>
    <mergeCell ref="S37:V38"/>
    <mergeCell ref="W37:Z38"/>
    <mergeCell ref="AA37:AD38"/>
    <mergeCell ref="AE37:AH38"/>
    <mergeCell ref="AE40:AH40"/>
    <mergeCell ref="C4:AH5"/>
    <mergeCell ref="C41:AH41"/>
    <mergeCell ref="C16:AH16"/>
    <mergeCell ref="C17:E17"/>
    <mergeCell ref="F17:R17"/>
    <mergeCell ref="S17:V17"/>
    <mergeCell ref="W17:Z17"/>
    <mergeCell ref="AA17:AD17"/>
    <mergeCell ref="AE17:AH17"/>
    <mergeCell ref="C18:E18"/>
    <mergeCell ref="F18:R18"/>
    <mergeCell ref="S18:V18"/>
    <mergeCell ref="W18:Z18"/>
    <mergeCell ref="AA18:AD18"/>
    <mergeCell ref="AE18:AH18"/>
    <mergeCell ref="C39:E39"/>
    <mergeCell ref="F39:R39"/>
    <mergeCell ref="S39:V39"/>
    <mergeCell ref="W39:Z39"/>
    <mergeCell ref="AA39:AD39"/>
    <mergeCell ref="AE39:AH39"/>
    <mergeCell ref="C40:E40"/>
    <mergeCell ref="F40:R40"/>
    <mergeCell ref="S40:V40"/>
    <mergeCell ref="C6:AH9"/>
    <mergeCell ref="C36:E36"/>
    <mergeCell ref="F36:R36"/>
    <mergeCell ref="S36:V36"/>
    <mergeCell ref="W36:Z36"/>
    <mergeCell ref="AA36:AD36"/>
    <mergeCell ref="AE36:AH36"/>
    <mergeCell ref="C30:E32"/>
    <mergeCell ref="F30:R32"/>
    <mergeCell ref="S30:V32"/>
    <mergeCell ref="W30:Z32"/>
    <mergeCell ref="AA30:AD32"/>
    <mergeCell ref="AE30:AH32"/>
    <mergeCell ref="C33:AH33"/>
    <mergeCell ref="C34:R35"/>
    <mergeCell ref="S34:V35"/>
    <mergeCell ref="W34:Z35"/>
    <mergeCell ref="AA34:AD35"/>
    <mergeCell ref="AE34:AH35"/>
    <mergeCell ref="AE26:AH27"/>
    <mergeCell ref="C28:E29"/>
    <mergeCell ref="F28:R29"/>
    <mergeCell ref="S28:V29"/>
    <mergeCell ref="W28:Z29"/>
  </mergeCells>
  <phoneticPr fontId="1"/>
  <dataValidations disablePrompts="1" count="3">
    <dataValidation type="list" allowBlank="1" showInputMessage="1" showErrorMessage="1" sqref="S18 W18 AA18 AE18" xr:uid="{266B1FCB-6AE8-42D6-8EA8-322A3FE11005}">
      <formula1>$AQ$3:$CD$3</formula1>
    </dataValidation>
    <dataValidation type="list" allowBlank="1" showInputMessage="1" showErrorMessage="1" sqref="S19:AH20" xr:uid="{AC6E00E0-6E58-419D-BB69-B78C3EE2B5F5}">
      <formula1>$AL$4:$AL$29</formula1>
    </dataValidation>
    <dataValidation type="list" allowBlank="1" showInputMessage="1" showErrorMessage="1" sqref="S23 W23 AA23 AE23" xr:uid="{8EFBBD34-095D-4E94-9567-50AE9614D42A}">
      <formula1>$AL$36:$AL$41</formula1>
    </dataValidation>
  </dataValidations>
  <pageMargins left="0.78740157480314965" right="0.39370078740157483" top="0.39370078740157483" bottom="0.39370078740157483" header="0" footer="0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3000000}">
          <x14:formula1>
            <xm:f>'附属書1付図2 B値'!$I$3:$I$7</xm:f>
          </x14:formula1>
          <xm:sqref>S48 W48 AA48 AE48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89"/>
  <sheetViews>
    <sheetView zoomScale="130" zoomScaleNormal="130" workbookViewId="0">
      <selection activeCell="C42" sqref="C42"/>
    </sheetView>
  </sheetViews>
  <sheetFormatPr baseColWidth="10" defaultColWidth="8.83203125" defaultRowHeight="14"/>
  <sheetData>
    <row r="1" spans="1:45">
      <c r="A1" t="s">
        <v>0</v>
      </c>
    </row>
    <row r="2" spans="1:45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>
      <c r="A3" s="21"/>
      <c r="B3" s="22"/>
      <c r="C3" s="106" t="s">
        <v>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>
      <c r="A4" s="23"/>
      <c r="B4" s="24"/>
      <c r="C4" s="2">
        <v>1000</v>
      </c>
      <c r="D4" s="2">
        <v>800</v>
      </c>
      <c r="E4" s="2">
        <v>600</v>
      </c>
      <c r="F4" s="2">
        <v>500</v>
      </c>
      <c r="G4" s="2">
        <v>400</v>
      </c>
      <c r="H4" s="2">
        <v>300</v>
      </c>
      <c r="I4" s="2">
        <v>250</v>
      </c>
      <c r="J4" s="2">
        <v>200</v>
      </c>
      <c r="K4" s="2">
        <v>150</v>
      </c>
      <c r="L4" s="2">
        <v>125</v>
      </c>
      <c r="M4" s="2">
        <v>100</v>
      </c>
      <c r="N4" s="2">
        <v>80</v>
      </c>
      <c r="O4" s="2">
        <v>60</v>
      </c>
      <c r="P4" s="2">
        <v>50</v>
      </c>
      <c r="Q4" s="2">
        <v>40</v>
      </c>
      <c r="R4" s="2">
        <v>30</v>
      </c>
      <c r="S4" s="2">
        <v>25</v>
      </c>
      <c r="T4" s="2">
        <v>20</v>
      </c>
      <c r="U4" s="2">
        <v>15</v>
      </c>
      <c r="V4" s="2">
        <v>10</v>
      </c>
      <c r="W4" s="2">
        <v>8</v>
      </c>
      <c r="X4" s="2">
        <v>6</v>
      </c>
      <c r="Y4" s="2">
        <v>5</v>
      </c>
      <c r="Z4" s="2">
        <v>4</v>
      </c>
      <c r="AA4" s="3"/>
    </row>
    <row r="5" spans="1:45">
      <c r="A5" s="107" t="s">
        <v>1</v>
      </c>
      <c r="B5" s="4">
        <v>0.05</v>
      </c>
      <c r="C5" s="60">
        <v>1.1999999999999999E-3</v>
      </c>
      <c r="D5" s="60">
        <v>1.6999999999999999E-3</v>
      </c>
      <c r="E5" s="60">
        <v>2.7000000000000001E-3</v>
      </c>
      <c r="F5" s="60">
        <v>3.7000000000000002E-3</v>
      </c>
      <c r="G5" s="60">
        <v>5.1999999999999998E-3</v>
      </c>
      <c r="H5" s="60">
        <v>8.9999999999999993E-3</v>
      </c>
      <c r="I5" s="60">
        <v>1.2999999999999999E-2</v>
      </c>
      <c r="J5" s="60">
        <v>1.9E-2</v>
      </c>
      <c r="K5" s="60">
        <v>3.3000000000000002E-2</v>
      </c>
      <c r="L5" s="60">
        <v>4.8000000000000001E-2</v>
      </c>
      <c r="M5" s="60">
        <v>7.0000000000000007E-2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8"/>
    </row>
    <row r="6" spans="1:45">
      <c r="A6" s="107"/>
      <c r="B6" s="4">
        <v>5.5E-2</v>
      </c>
      <c r="C6" s="60">
        <v>1E-3</v>
      </c>
      <c r="D6" s="60">
        <v>1.5E-3</v>
      </c>
      <c r="E6" s="60">
        <v>2.3999999999999998E-3</v>
      </c>
      <c r="F6" s="60">
        <v>3.3E-3</v>
      </c>
      <c r="G6" s="60">
        <v>4.7999999999999996E-3</v>
      </c>
      <c r="H6" s="60">
        <v>8.0000000000000002E-3</v>
      </c>
      <c r="I6" s="60">
        <v>1.2E-2</v>
      </c>
      <c r="J6" s="60">
        <v>1.7000000000000001E-2</v>
      </c>
      <c r="K6" s="60">
        <v>2.8000000000000001E-2</v>
      </c>
      <c r="L6" s="60">
        <v>0.04</v>
      </c>
      <c r="M6" s="60">
        <v>0.06</v>
      </c>
      <c r="N6" s="60">
        <v>0.1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8"/>
    </row>
    <row r="7" spans="1:45">
      <c r="A7" s="107"/>
      <c r="B7" s="4">
        <v>0.06</v>
      </c>
      <c r="C7" s="60">
        <v>8.9999999999999998E-4</v>
      </c>
      <c r="D7" s="60">
        <v>1.2999999999999999E-3</v>
      </c>
      <c r="E7" s="60">
        <v>2.2000000000000001E-3</v>
      </c>
      <c r="F7" s="60">
        <v>2.8999999999999998E-3</v>
      </c>
      <c r="G7" s="60">
        <v>4.1999999999999997E-3</v>
      </c>
      <c r="H7" s="60">
        <v>7.0000000000000001E-3</v>
      </c>
      <c r="I7" s="60">
        <v>9.7999999999999997E-3</v>
      </c>
      <c r="J7" s="60">
        <v>1.4500000000000001E-2</v>
      </c>
      <c r="K7" s="60">
        <v>2.4E-2</v>
      </c>
      <c r="L7" s="60">
        <v>3.4000000000000002E-2</v>
      </c>
      <c r="M7" s="60">
        <v>5.1999999999999998E-2</v>
      </c>
      <c r="N7" s="60">
        <v>8.2000000000000003E-2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8"/>
    </row>
    <row r="8" spans="1:45">
      <c r="A8" s="107"/>
      <c r="B8" s="4">
        <v>6.5000000000000002E-2</v>
      </c>
      <c r="C8" s="60">
        <v>8.0000000000000004E-4</v>
      </c>
      <c r="D8" s="60">
        <v>1.1999999999999999E-3</v>
      </c>
      <c r="E8" s="60">
        <v>1.9E-3</v>
      </c>
      <c r="F8" s="60">
        <v>2.7000000000000001E-3</v>
      </c>
      <c r="G8" s="60">
        <v>3.8E-3</v>
      </c>
      <c r="H8" s="60">
        <v>6.1999999999999998E-3</v>
      </c>
      <c r="I8" s="60">
        <v>8.6999999999999994E-3</v>
      </c>
      <c r="J8" s="60">
        <v>1.2999999999999999E-2</v>
      </c>
      <c r="K8" s="60">
        <v>2.1000000000000001E-2</v>
      </c>
      <c r="L8" s="60">
        <v>2.9000000000000001E-2</v>
      </c>
      <c r="M8" s="60">
        <v>4.5999999999999999E-2</v>
      </c>
      <c r="N8" s="60">
        <v>7.0000000000000007E-2</v>
      </c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8"/>
    </row>
    <row r="9" spans="1:45">
      <c r="A9" s="107"/>
      <c r="B9" s="4">
        <v>7.0000000000000007E-2</v>
      </c>
      <c r="C9" s="60">
        <v>7.2000000000000005E-4</v>
      </c>
      <c r="D9" s="60">
        <v>1.1000000000000001E-3</v>
      </c>
      <c r="E9" s="60">
        <v>1.8E-3</v>
      </c>
      <c r="F9" s="60">
        <v>2.3999999999999998E-3</v>
      </c>
      <c r="G9" s="60">
        <v>3.5000000000000001E-3</v>
      </c>
      <c r="H9" s="60">
        <v>5.7000000000000002E-3</v>
      </c>
      <c r="I9" s="60">
        <v>7.7000000000000002E-3</v>
      </c>
      <c r="J9" s="60">
        <v>1.2E-2</v>
      </c>
      <c r="K9" s="60">
        <v>1.7999999999999999E-2</v>
      </c>
      <c r="L9" s="60">
        <v>2.5999999999999999E-2</v>
      </c>
      <c r="M9" s="60">
        <v>3.95E-2</v>
      </c>
      <c r="N9" s="60">
        <v>6.2E-2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8"/>
    </row>
    <row r="10" spans="1:45">
      <c r="A10" s="107"/>
      <c r="B10" s="4">
        <v>0.08</v>
      </c>
      <c r="C10" s="60">
        <v>6.0999999999999997E-4</v>
      </c>
      <c r="D10" s="60">
        <v>9.2000000000000003E-4</v>
      </c>
      <c r="E10" s="60">
        <v>1.4499999999999999E-3</v>
      </c>
      <c r="F10" s="60">
        <v>0.02</v>
      </c>
      <c r="G10" s="60">
        <v>2.8999999999999998E-3</v>
      </c>
      <c r="H10" s="60">
        <v>4.7999999999999996E-3</v>
      </c>
      <c r="I10" s="60">
        <v>6.1999999999999998E-3</v>
      </c>
      <c r="J10" s="60">
        <v>9.4000000000000004E-3</v>
      </c>
      <c r="K10" s="60">
        <v>1.4999999999999999E-2</v>
      </c>
      <c r="L10" s="60">
        <v>2.1000000000000001E-2</v>
      </c>
      <c r="M10" s="60">
        <v>3.1E-2</v>
      </c>
      <c r="N10" s="60">
        <v>0.05</v>
      </c>
      <c r="O10" s="60">
        <v>8.4000000000000005E-2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8"/>
    </row>
    <row r="11" spans="1:45">
      <c r="A11" s="107"/>
      <c r="B11" s="4">
        <v>0.09</v>
      </c>
      <c r="C11" s="60">
        <v>5.5000000000000003E-4</v>
      </c>
      <c r="D11" s="60">
        <v>8.0000000000000004E-4</v>
      </c>
      <c r="E11" s="60">
        <v>1.2999999999999999E-3</v>
      </c>
      <c r="F11" s="60">
        <v>1.6999999999999999E-3</v>
      </c>
      <c r="G11" s="60">
        <v>2.5000000000000001E-3</v>
      </c>
      <c r="H11" s="60">
        <v>4.0000000000000001E-3</v>
      </c>
      <c r="I11" s="60">
        <v>5.4999999999999997E-3</v>
      </c>
      <c r="J11" s="60">
        <v>7.9000000000000008E-3</v>
      </c>
      <c r="K11" s="60">
        <v>1.2999999999999999E-2</v>
      </c>
      <c r="L11" s="60">
        <v>1.7999999999999999E-2</v>
      </c>
      <c r="M11" s="60">
        <v>2.5999999999999999E-2</v>
      </c>
      <c r="N11" s="60">
        <v>0.04</v>
      </c>
      <c r="O11" s="60">
        <v>6.9000000000000006E-2</v>
      </c>
      <c r="P11" s="60">
        <v>0.1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8"/>
    </row>
    <row r="12" spans="1:45">
      <c r="A12" s="107"/>
      <c r="B12" s="4">
        <v>0.1</v>
      </c>
      <c r="C12" s="60">
        <v>4.8000000000000001E-4</v>
      </c>
      <c r="D12" s="60">
        <v>6.9999999999999999E-4</v>
      </c>
      <c r="E12" s="60">
        <v>1.1000000000000001E-3</v>
      </c>
      <c r="F12" s="60">
        <v>1.5E-3</v>
      </c>
      <c r="G12" s="60">
        <v>2.0999999999999999E-3</v>
      </c>
      <c r="H12" s="60">
        <v>3.5999999999999999E-3</v>
      </c>
      <c r="I12" s="60">
        <v>4.7999999999999996E-3</v>
      </c>
      <c r="J12" s="60">
        <v>6.7999999999999996E-3</v>
      </c>
      <c r="K12" s="60">
        <v>1.2E-2</v>
      </c>
      <c r="L12" s="60">
        <v>1.4999999999999999E-2</v>
      </c>
      <c r="M12" s="60">
        <v>2.4E-2</v>
      </c>
      <c r="N12" s="60">
        <v>3.4000000000000002E-2</v>
      </c>
      <c r="O12" s="60">
        <v>5.8000000000000003E-2</v>
      </c>
      <c r="P12" s="60">
        <v>0.08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8"/>
    </row>
    <row r="13" spans="1:45">
      <c r="A13" s="107"/>
      <c r="B13" s="4">
        <v>0.12</v>
      </c>
      <c r="C13" s="60">
        <v>3.8999999999999999E-4</v>
      </c>
      <c r="D13" s="60">
        <v>5.8E-4</v>
      </c>
      <c r="E13" s="60">
        <v>8.8000000000000003E-4</v>
      </c>
      <c r="F13" s="60">
        <v>1.1999999999999999E-3</v>
      </c>
      <c r="G13" s="60">
        <v>1.6999999999999999E-3</v>
      </c>
      <c r="H13" s="60">
        <v>2.8999999999999998E-3</v>
      </c>
      <c r="I13" s="60">
        <v>3.8E-3</v>
      </c>
      <c r="J13" s="60">
        <v>5.4000000000000003E-3</v>
      </c>
      <c r="K13" s="60">
        <v>8.5000000000000006E-3</v>
      </c>
      <c r="L13" s="60">
        <v>1.2E-2</v>
      </c>
      <c r="M13" s="60">
        <v>1.7500000000000002E-2</v>
      </c>
      <c r="N13" s="60">
        <v>2.5999999999999999E-2</v>
      </c>
      <c r="O13" s="60">
        <v>4.2000000000000003E-2</v>
      </c>
      <c r="P13" s="60">
        <v>0.06</v>
      </c>
      <c r="Q13" s="60">
        <v>0.09</v>
      </c>
      <c r="R13" s="60"/>
      <c r="S13" s="60"/>
      <c r="T13" s="60"/>
      <c r="U13" s="60"/>
      <c r="V13" s="60"/>
      <c r="W13" s="60"/>
      <c r="X13" s="60"/>
      <c r="Y13" s="60"/>
      <c r="Z13" s="60"/>
      <c r="AA13" s="8"/>
    </row>
    <row r="14" spans="1:45">
      <c r="A14" s="107"/>
      <c r="B14" s="4">
        <v>0.14000000000000001</v>
      </c>
      <c r="C14" s="60">
        <v>3.1E-4</v>
      </c>
      <c r="D14" s="60">
        <v>4.8000000000000001E-4</v>
      </c>
      <c r="E14" s="60">
        <v>7.2000000000000005E-4</v>
      </c>
      <c r="F14" s="60">
        <v>1E-3</v>
      </c>
      <c r="G14" s="60">
        <v>1.4E-3</v>
      </c>
      <c r="H14" s="60">
        <v>2.3E-3</v>
      </c>
      <c r="I14" s="60">
        <v>3.0500000000000002E-3</v>
      </c>
      <c r="J14" s="60">
        <v>4.3E-3</v>
      </c>
      <c r="K14" s="60">
        <v>6.7999999999999996E-3</v>
      </c>
      <c r="L14" s="60">
        <v>9.1999999999999998E-3</v>
      </c>
      <c r="M14" s="60">
        <v>1.4E-2</v>
      </c>
      <c r="N14" s="60">
        <v>0.02</v>
      </c>
      <c r="O14" s="60">
        <v>3.3000000000000002E-2</v>
      </c>
      <c r="P14" s="60">
        <v>4.4999999999999998E-2</v>
      </c>
      <c r="Q14" s="60">
        <v>6.9000000000000006E-2</v>
      </c>
      <c r="R14" s="60"/>
      <c r="S14" s="60"/>
      <c r="T14" s="60"/>
      <c r="U14" s="60"/>
      <c r="V14" s="60"/>
      <c r="W14" s="60"/>
      <c r="X14" s="60"/>
      <c r="Y14" s="60"/>
      <c r="Z14" s="60"/>
      <c r="AA14" s="1"/>
    </row>
    <row r="15" spans="1:45">
      <c r="A15" s="107"/>
      <c r="B15" s="4">
        <v>0.16</v>
      </c>
      <c r="C15" s="60">
        <v>2.7999999999999998E-4</v>
      </c>
      <c r="D15" s="60">
        <v>4.0499999999999998E-4</v>
      </c>
      <c r="E15" s="60">
        <v>6.2E-4</v>
      </c>
      <c r="F15" s="60">
        <v>8.4000000000000003E-4</v>
      </c>
      <c r="G15" s="60">
        <v>1.1999999999999999E-3</v>
      </c>
      <c r="H15" s="60">
        <v>1.9499999999999999E-3</v>
      </c>
      <c r="I15" s="60">
        <v>2.5999999999999999E-3</v>
      </c>
      <c r="J15" s="60">
        <v>3.7000000000000002E-3</v>
      </c>
      <c r="K15" s="60">
        <v>5.7999999999999996E-3</v>
      </c>
      <c r="L15" s="60">
        <v>7.7999999999999996E-3</v>
      </c>
      <c r="M15" s="60">
        <v>1.2E-2</v>
      </c>
      <c r="N15" s="60">
        <v>1.7000000000000001E-2</v>
      </c>
      <c r="O15" s="60">
        <v>2.7E-2</v>
      </c>
      <c r="P15" s="60">
        <v>3.7999999999999999E-2</v>
      </c>
      <c r="Q15" s="60">
        <v>5.6000000000000001E-2</v>
      </c>
      <c r="R15" s="60">
        <v>0.09</v>
      </c>
      <c r="S15" s="60"/>
      <c r="T15" s="60"/>
      <c r="U15" s="60"/>
      <c r="V15" s="60"/>
      <c r="W15" s="60"/>
      <c r="X15" s="60"/>
      <c r="Y15" s="60"/>
      <c r="Z15" s="60"/>
      <c r="AA15" s="1"/>
    </row>
    <row r="16" spans="1:45">
      <c r="A16" s="107"/>
      <c r="B16" s="4">
        <v>0.18</v>
      </c>
      <c r="C16" s="60">
        <v>2.5000000000000001E-4</v>
      </c>
      <c r="D16" s="60">
        <v>3.6000000000000002E-4</v>
      </c>
      <c r="E16" s="60">
        <v>5.4000000000000001E-4</v>
      </c>
      <c r="F16" s="60">
        <v>7.2999999999999996E-4</v>
      </c>
      <c r="G16" s="60">
        <v>1.0499999999999999E-3</v>
      </c>
      <c r="H16" s="60">
        <v>1.6999999999999999E-3</v>
      </c>
      <c r="I16" s="60">
        <v>2.2000000000000001E-3</v>
      </c>
      <c r="J16" s="60">
        <v>3.2000000000000002E-3</v>
      </c>
      <c r="K16" s="60">
        <v>4.8999999999999998E-3</v>
      </c>
      <c r="L16" s="60">
        <v>6.4000000000000003E-3</v>
      </c>
      <c r="M16" s="60">
        <v>9.5999999999999992E-3</v>
      </c>
      <c r="N16" s="60">
        <v>1.4E-2</v>
      </c>
      <c r="O16" s="60">
        <v>2.3E-2</v>
      </c>
      <c r="P16" s="60">
        <v>3.1E-2</v>
      </c>
      <c r="Q16" s="60">
        <v>4.7E-2</v>
      </c>
      <c r="R16" s="60">
        <v>7.1999999999999995E-2</v>
      </c>
      <c r="S16" s="60"/>
      <c r="T16" s="60"/>
      <c r="U16" s="60"/>
      <c r="V16" s="60"/>
      <c r="W16" s="60"/>
      <c r="X16" s="60"/>
      <c r="Y16" s="60"/>
      <c r="Z16" s="60"/>
      <c r="AA16" s="1"/>
    </row>
    <row r="17" spans="1:27">
      <c r="A17" s="107"/>
      <c r="B17" s="4">
        <v>0.2</v>
      </c>
      <c r="C17" s="60">
        <v>2.2000000000000001E-4</v>
      </c>
      <c r="D17" s="60">
        <v>3.1E-4</v>
      </c>
      <c r="E17" s="60">
        <v>4.8000000000000001E-4</v>
      </c>
      <c r="F17" s="60">
        <v>6.4000000000000005E-4</v>
      </c>
      <c r="G17" s="60">
        <v>8.9999999999999998E-4</v>
      </c>
      <c r="H17" s="60">
        <v>1.4499999999999999E-3</v>
      </c>
      <c r="I17" s="60">
        <v>1.9E-3</v>
      </c>
      <c r="J17" s="60">
        <v>2.8E-3</v>
      </c>
      <c r="K17" s="60">
        <v>4.1999999999999997E-3</v>
      </c>
      <c r="L17" s="60">
        <v>5.8999999999999999E-3</v>
      </c>
      <c r="M17" s="60">
        <v>8.2000000000000007E-3</v>
      </c>
      <c r="N17" s="60">
        <v>1.2999999999999999E-2</v>
      </c>
      <c r="O17" s="60">
        <v>1.95E-2</v>
      </c>
      <c r="P17" s="60">
        <v>2.5999999999999999E-2</v>
      </c>
      <c r="Q17" s="60">
        <v>3.9E-2</v>
      </c>
      <c r="R17" s="60">
        <v>6.2E-2</v>
      </c>
      <c r="S17" s="60">
        <v>0.09</v>
      </c>
      <c r="T17" s="60"/>
      <c r="U17" s="60"/>
      <c r="V17" s="60"/>
      <c r="W17" s="60"/>
      <c r="X17" s="60"/>
      <c r="Y17" s="60"/>
      <c r="Z17" s="60"/>
      <c r="AA17" s="1"/>
    </row>
    <row r="18" spans="1:27">
      <c r="A18" s="107"/>
      <c r="B18" s="4">
        <v>0.25</v>
      </c>
      <c r="C18" s="60">
        <v>1.8000000000000001E-4</v>
      </c>
      <c r="D18" s="60">
        <v>2.5000000000000001E-4</v>
      </c>
      <c r="E18" s="60">
        <v>3.8999999999999999E-4</v>
      </c>
      <c r="F18" s="60">
        <v>5.1000000000000004E-4</v>
      </c>
      <c r="G18" s="60">
        <v>6.9999999999999999E-4</v>
      </c>
      <c r="H18" s="60">
        <v>1.1999999999999999E-3</v>
      </c>
      <c r="I18" s="60">
        <v>1.5E-3</v>
      </c>
      <c r="J18" s="60">
        <v>2.2000000000000001E-3</v>
      </c>
      <c r="K18" s="60">
        <v>3.3E-3</v>
      </c>
      <c r="L18" s="60">
        <v>4.7000000000000002E-3</v>
      </c>
      <c r="M18" s="60">
        <v>6.3E-3</v>
      </c>
      <c r="N18" s="60">
        <v>9.1999999999999998E-3</v>
      </c>
      <c r="O18" s="60">
        <v>1.4999999999999999E-2</v>
      </c>
      <c r="P18" s="60">
        <v>1.95E-2</v>
      </c>
      <c r="Q18" s="60">
        <v>2.8000000000000001E-2</v>
      </c>
      <c r="R18" s="60">
        <v>4.7E-2</v>
      </c>
      <c r="S18" s="60">
        <v>6.2E-2</v>
      </c>
      <c r="T18" s="60">
        <v>9.0999999999999998E-2</v>
      </c>
      <c r="U18" s="60"/>
      <c r="V18" s="60"/>
      <c r="W18" s="60"/>
      <c r="X18" s="60"/>
      <c r="Y18" s="60"/>
      <c r="Z18" s="60"/>
      <c r="AA18" s="1"/>
    </row>
    <row r="19" spans="1:27">
      <c r="A19" s="107"/>
      <c r="B19" s="4">
        <v>0.3</v>
      </c>
      <c r="C19" s="60">
        <v>1.4999999999999999E-4</v>
      </c>
      <c r="D19" s="60">
        <v>2.1000000000000001E-4</v>
      </c>
      <c r="E19" s="60">
        <v>3.0499999999999999E-4</v>
      </c>
      <c r="F19" s="60">
        <v>4.2000000000000002E-4</v>
      </c>
      <c r="G19" s="60">
        <v>5.9000000000000003E-4</v>
      </c>
      <c r="H19" s="60">
        <v>9.2000000000000003E-4</v>
      </c>
      <c r="I19" s="60">
        <v>1.25E-3</v>
      </c>
      <c r="J19" s="60">
        <v>1.6999999999999999E-3</v>
      </c>
      <c r="K19" s="60">
        <v>2.7000000000000001E-3</v>
      </c>
      <c r="L19" s="60">
        <v>3.7000000000000002E-3</v>
      </c>
      <c r="M19" s="60">
        <v>5.1999999999999998E-3</v>
      </c>
      <c r="N19" s="60">
        <v>7.3000000000000001E-3</v>
      </c>
      <c r="O19" s="60">
        <v>1.2E-2</v>
      </c>
      <c r="P19" s="60">
        <v>1.6E-2</v>
      </c>
      <c r="Q19" s="60">
        <v>2.1999999999999999E-2</v>
      </c>
      <c r="R19" s="60">
        <v>3.5000000000000003E-2</v>
      </c>
      <c r="S19" s="60">
        <v>4.8000000000000001E-2</v>
      </c>
      <c r="T19" s="60">
        <v>6.9000000000000006E-2</v>
      </c>
      <c r="U19" s="60"/>
      <c r="V19" s="60"/>
      <c r="W19" s="60"/>
      <c r="X19" s="60"/>
      <c r="Y19" s="60"/>
      <c r="Z19" s="60"/>
      <c r="AA19" s="1"/>
    </row>
    <row r="20" spans="1:27">
      <c r="A20" s="107"/>
      <c r="B20" s="4">
        <v>0.35</v>
      </c>
      <c r="C20" s="60">
        <v>1.2999999999999999E-4</v>
      </c>
      <c r="D20" s="60">
        <v>1.8000000000000001E-4</v>
      </c>
      <c r="E20" s="60">
        <v>2.5999999999999998E-4</v>
      </c>
      <c r="F20" s="60">
        <v>3.6999999999999999E-4</v>
      </c>
      <c r="G20" s="60">
        <v>4.8999999999999998E-4</v>
      </c>
      <c r="H20" s="60">
        <v>7.7999999999999999E-4</v>
      </c>
      <c r="I20" s="60">
        <v>1.0499999999999999E-3</v>
      </c>
      <c r="J20" s="60">
        <v>1.4E-3</v>
      </c>
      <c r="K20" s="60">
        <v>2.2000000000000001E-3</v>
      </c>
      <c r="L20" s="60">
        <v>3.0999999999999999E-3</v>
      </c>
      <c r="M20" s="60">
        <v>4.1999999999999997E-3</v>
      </c>
      <c r="N20" s="60">
        <v>6.0000000000000001E-3</v>
      </c>
      <c r="O20" s="60">
        <v>9.7999999999999997E-3</v>
      </c>
      <c r="P20" s="60">
        <v>1.2999999999999999E-2</v>
      </c>
      <c r="Q20" s="60">
        <v>1.7999999999999999E-2</v>
      </c>
      <c r="R20" s="60">
        <v>2.9000000000000001E-2</v>
      </c>
      <c r="S20" s="60">
        <v>3.9E-2</v>
      </c>
      <c r="T20" s="60">
        <v>5.7000000000000002E-2</v>
      </c>
      <c r="U20" s="60">
        <v>9.2999999999999999E-2</v>
      </c>
      <c r="V20" s="60"/>
      <c r="W20" s="60"/>
      <c r="X20" s="60"/>
      <c r="Y20" s="60"/>
      <c r="Z20" s="60"/>
    </row>
    <row r="21" spans="1:27">
      <c r="A21" s="107"/>
      <c r="B21" s="4">
        <v>0.4</v>
      </c>
      <c r="C21" s="60">
        <v>1.1E-4</v>
      </c>
      <c r="D21" s="60">
        <v>1.4999999999999999E-4</v>
      </c>
      <c r="E21" s="60">
        <v>2.4000000000000001E-4</v>
      </c>
      <c r="F21" s="60">
        <v>3.1E-4</v>
      </c>
      <c r="G21" s="60">
        <v>4.2000000000000002E-4</v>
      </c>
      <c r="H21" s="60">
        <v>6.8000000000000005E-4</v>
      </c>
      <c r="I21" s="60">
        <v>8.9999999999999998E-4</v>
      </c>
      <c r="J21" s="60">
        <v>1.2999999999999999E-3</v>
      </c>
      <c r="K21" s="60">
        <v>1.9E-3</v>
      </c>
      <c r="L21" s="60">
        <v>2.7000000000000001E-3</v>
      </c>
      <c r="M21" s="60">
        <v>3.7000000000000002E-3</v>
      </c>
      <c r="N21" s="60">
        <v>5.1999999999999998E-3</v>
      </c>
      <c r="O21" s="60">
        <v>8.3000000000000001E-3</v>
      </c>
      <c r="P21" s="60">
        <v>1.2E-2</v>
      </c>
      <c r="Q21" s="60">
        <v>1.6E-2</v>
      </c>
      <c r="R21" s="60">
        <v>2.4E-2</v>
      </c>
      <c r="S21" s="60">
        <v>3.2000000000000001E-2</v>
      </c>
      <c r="T21" s="60">
        <v>4.8000000000000001E-2</v>
      </c>
      <c r="U21" s="60">
        <v>7.6999999999999999E-2</v>
      </c>
      <c r="V21" s="60"/>
      <c r="W21" s="60"/>
      <c r="X21" s="60"/>
      <c r="Y21" s="60"/>
      <c r="Z21" s="60"/>
    </row>
    <row r="22" spans="1:27">
      <c r="A22" s="107"/>
      <c r="B22" s="4">
        <v>0.45</v>
      </c>
      <c r="C22" s="60">
        <v>9.5000000000000005E-5</v>
      </c>
      <c r="D22" s="60">
        <v>1.2999999999999999E-4</v>
      </c>
      <c r="E22" s="60">
        <v>2.0000000000000001E-4</v>
      </c>
      <c r="F22" s="60">
        <v>2.7999999999999998E-4</v>
      </c>
      <c r="G22" s="60">
        <v>3.8000000000000002E-4</v>
      </c>
      <c r="H22" s="60">
        <v>5.9999999999999995E-4</v>
      </c>
      <c r="I22" s="60">
        <v>7.9000000000000001E-4</v>
      </c>
      <c r="J22" s="60">
        <v>1.1999999999999999E-3</v>
      </c>
      <c r="K22" s="60">
        <v>1.6999999999999999E-3</v>
      </c>
      <c r="L22" s="60">
        <v>2.3E-3</v>
      </c>
      <c r="M22" s="60">
        <v>3.2000000000000002E-3</v>
      </c>
      <c r="N22" s="60">
        <v>4.5999999999999999E-3</v>
      </c>
      <c r="O22" s="60">
        <v>7.1999999999999998E-3</v>
      </c>
      <c r="P22" s="60">
        <v>9.7000000000000003E-3</v>
      </c>
      <c r="Q22" s="60">
        <v>1.4E-2</v>
      </c>
      <c r="R22" s="60">
        <v>2.1000000000000001E-2</v>
      </c>
      <c r="S22" s="60">
        <v>2.8000000000000001E-2</v>
      </c>
      <c r="T22" s="60">
        <v>0.04</v>
      </c>
      <c r="U22" s="60">
        <v>6.6000000000000003E-2</v>
      </c>
      <c r="V22" s="60"/>
      <c r="W22" s="60"/>
      <c r="X22" s="60"/>
      <c r="Y22" s="60"/>
      <c r="Z22" s="60"/>
    </row>
    <row r="23" spans="1:27">
      <c r="A23" s="107"/>
      <c r="B23" s="4">
        <v>0.5</v>
      </c>
      <c r="C23" s="60">
        <v>8.5000000000000006E-5</v>
      </c>
      <c r="D23" s="60">
        <v>1.2E-4</v>
      </c>
      <c r="E23" s="60">
        <v>1.8000000000000001E-4</v>
      </c>
      <c r="F23" s="60">
        <v>2.4499999999999999E-4</v>
      </c>
      <c r="G23" s="60">
        <v>3.3E-4</v>
      </c>
      <c r="H23" s="60">
        <v>5.2999999999999998E-4</v>
      </c>
      <c r="I23" s="60">
        <v>6.9999999999999999E-4</v>
      </c>
      <c r="J23" s="60">
        <v>1E-3</v>
      </c>
      <c r="K23" s="60">
        <v>1.4E-3</v>
      </c>
      <c r="L23" s="60">
        <v>2.0999999999999999E-3</v>
      </c>
      <c r="M23" s="60">
        <v>2.8E-3</v>
      </c>
      <c r="N23" s="60">
        <v>3.9500000000000004E-3</v>
      </c>
      <c r="O23" s="60">
        <v>6.3E-3</v>
      </c>
      <c r="P23" s="60">
        <v>8.3999999999999995E-3</v>
      </c>
      <c r="Q23" s="60">
        <v>1.2E-2</v>
      </c>
      <c r="R23" s="60">
        <v>1.7999999999999999E-2</v>
      </c>
      <c r="S23" s="60">
        <v>2.4E-2</v>
      </c>
      <c r="T23" s="60">
        <v>3.5999999999999997E-2</v>
      </c>
      <c r="U23" s="60">
        <v>5.8000000000000003E-2</v>
      </c>
      <c r="V23" s="60"/>
      <c r="W23" s="60"/>
      <c r="X23" s="60"/>
      <c r="Y23" s="60"/>
      <c r="Z23" s="60"/>
    </row>
    <row r="24" spans="1:27">
      <c r="A24" s="107"/>
      <c r="B24" s="4">
        <v>0.55000000000000004</v>
      </c>
      <c r="C24" s="60">
        <v>7.7999999999999999E-5</v>
      </c>
      <c r="D24" s="60">
        <v>1.1E-4</v>
      </c>
      <c r="E24" s="60">
        <v>1.6000000000000001E-4</v>
      </c>
      <c r="F24" s="60">
        <v>2.2000000000000001E-4</v>
      </c>
      <c r="G24" s="60">
        <v>2.9999999999999997E-4</v>
      </c>
      <c r="H24" s="60">
        <v>4.8000000000000001E-4</v>
      </c>
      <c r="I24" s="60">
        <v>6.2E-4</v>
      </c>
      <c r="J24" s="60">
        <v>8.8999999999999995E-4</v>
      </c>
      <c r="K24" s="60">
        <v>1.2999999999999999E-3</v>
      </c>
      <c r="L24" s="60">
        <v>1.8E-3</v>
      </c>
      <c r="M24" s="60">
        <v>2.5000000000000001E-3</v>
      </c>
      <c r="N24" s="60">
        <v>3.7000000000000002E-3</v>
      </c>
      <c r="O24" s="60">
        <v>5.7999999999999996E-3</v>
      </c>
      <c r="P24" s="60">
        <v>7.4000000000000003E-3</v>
      </c>
      <c r="Q24" s="60">
        <v>1.0999999999999999E-2</v>
      </c>
      <c r="R24" s="60">
        <v>1.6E-2</v>
      </c>
      <c r="S24" s="60">
        <v>2.1999999999999999E-2</v>
      </c>
      <c r="T24" s="60">
        <v>3.1E-2</v>
      </c>
      <c r="U24" s="60">
        <v>0.05</v>
      </c>
      <c r="V24" s="60">
        <v>0.1</v>
      </c>
      <c r="W24" s="60"/>
      <c r="X24" s="60"/>
      <c r="Y24" s="60"/>
      <c r="Z24" s="60"/>
    </row>
    <row r="25" spans="1:27">
      <c r="A25" s="107"/>
      <c r="B25" s="4">
        <v>0.6</v>
      </c>
      <c r="C25" s="60">
        <v>6.9999999999999994E-5</v>
      </c>
      <c r="D25" s="60">
        <v>9.7999999999999997E-5</v>
      </c>
      <c r="E25" s="60">
        <v>1.4999999999999999E-4</v>
      </c>
      <c r="F25" s="60">
        <v>2.0000000000000001E-4</v>
      </c>
      <c r="G25" s="60">
        <v>2.7999999999999998E-4</v>
      </c>
      <c r="H25" s="60">
        <v>4.2999999999999999E-4</v>
      </c>
      <c r="I25" s="60">
        <v>5.8E-4</v>
      </c>
      <c r="J25" s="60">
        <v>8.0000000000000004E-4</v>
      </c>
      <c r="K25" s="60">
        <v>1.1999999999999999E-3</v>
      </c>
      <c r="L25" s="60">
        <v>1.6000000000000001E-3</v>
      </c>
      <c r="M25" s="60">
        <v>2.3E-3</v>
      </c>
      <c r="N25" s="60">
        <v>3.3E-3</v>
      </c>
      <c r="O25" s="60">
        <v>5.1999999999999998E-3</v>
      </c>
      <c r="P25" s="60">
        <v>6.7999999999999996E-3</v>
      </c>
      <c r="Q25" s="60">
        <v>9.4999999999999998E-3</v>
      </c>
      <c r="R25" s="60">
        <v>1.4500000000000001E-2</v>
      </c>
      <c r="S25" s="60">
        <v>1.95E-2</v>
      </c>
      <c r="T25" s="60">
        <v>2.8000000000000001E-2</v>
      </c>
      <c r="U25" s="60">
        <v>4.4999999999999998E-2</v>
      </c>
      <c r="V25" s="60">
        <v>8.7999999999999995E-2</v>
      </c>
      <c r="W25" s="60"/>
      <c r="X25" s="60"/>
      <c r="Y25" s="60"/>
      <c r="Z25" s="60"/>
    </row>
    <row r="26" spans="1:27">
      <c r="A26" s="107"/>
      <c r="B26" s="4">
        <v>0.65</v>
      </c>
      <c r="C26" s="60">
        <v>6.4999999999999994E-5</v>
      </c>
      <c r="D26" s="60">
        <v>9.0000000000000006E-5</v>
      </c>
      <c r="E26" s="60">
        <v>1.3999999999999999E-4</v>
      </c>
      <c r="F26" s="60">
        <v>1.9000000000000001E-4</v>
      </c>
      <c r="G26" s="60">
        <v>2.5500000000000002E-4</v>
      </c>
      <c r="H26" s="60">
        <v>4.0000000000000002E-4</v>
      </c>
      <c r="I26" s="60">
        <v>5.1999999999999995E-4</v>
      </c>
      <c r="J26" s="60">
        <v>7.5000000000000002E-4</v>
      </c>
      <c r="K26" s="60">
        <v>1.1000000000000001E-3</v>
      </c>
      <c r="L26" s="60">
        <v>1.5E-3</v>
      </c>
      <c r="M26" s="60">
        <v>2.0999999999999999E-3</v>
      </c>
      <c r="N26" s="60">
        <v>3.0000000000000001E-3</v>
      </c>
      <c r="O26" s="60">
        <v>4.7999999999999996E-3</v>
      </c>
      <c r="P26" s="60">
        <v>6.1000000000000004E-3</v>
      </c>
      <c r="Q26" s="60">
        <v>8.6999999999999994E-3</v>
      </c>
      <c r="R26" s="60">
        <v>1.35E-2</v>
      </c>
      <c r="S26" s="60">
        <v>1.7999999999999999E-2</v>
      </c>
      <c r="T26" s="60">
        <v>2.5000000000000001E-2</v>
      </c>
      <c r="U26" s="60">
        <v>0.04</v>
      </c>
      <c r="V26" s="60">
        <v>7.8E-2</v>
      </c>
      <c r="W26" s="60"/>
      <c r="X26" s="60"/>
      <c r="Y26" s="60"/>
      <c r="Z26" s="60"/>
    </row>
    <row r="27" spans="1:27">
      <c r="A27" s="107"/>
      <c r="B27" s="4">
        <v>0.7</v>
      </c>
      <c r="C27" s="60">
        <v>6.05E-5</v>
      </c>
      <c r="D27" s="60">
        <v>8.5000000000000006E-5</v>
      </c>
      <c r="E27" s="60">
        <v>1.2999999999999999E-4</v>
      </c>
      <c r="F27" s="60">
        <v>1.8000000000000001E-4</v>
      </c>
      <c r="G27" s="60">
        <v>2.4000000000000001E-4</v>
      </c>
      <c r="H27" s="60">
        <v>3.8000000000000002E-4</v>
      </c>
      <c r="I27" s="60">
        <v>5.0000000000000001E-4</v>
      </c>
      <c r="J27" s="60">
        <v>6.9999999999999999E-4</v>
      </c>
      <c r="K27" s="60">
        <v>1.0499999999999999E-3</v>
      </c>
      <c r="L27" s="60">
        <v>1.4E-3</v>
      </c>
      <c r="M27" s="60">
        <v>1.9499999999999999E-3</v>
      </c>
      <c r="N27" s="60">
        <v>2.8E-3</v>
      </c>
      <c r="O27" s="60">
        <v>4.4999999999999997E-3</v>
      </c>
      <c r="P27" s="60">
        <v>5.7999999999999996E-3</v>
      </c>
      <c r="Q27" s="60">
        <v>8.0000000000000002E-3</v>
      </c>
      <c r="R27" s="60">
        <v>1.2999999999999999E-2</v>
      </c>
      <c r="S27" s="60">
        <v>1.7000000000000001E-2</v>
      </c>
      <c r="T27" s="60">
        <v>2.3E-2</v>
      </c>
      <c r="U27" s="60">
        <v>3.5999999999999997E-2</v>
      </c>
      <c r="V27" s="60">
        <v>7.0000000000000007E-2</v>
      </c>
      <c r="W27" s="60"/>
      <c r="X27" s="60"/>
      <c r="Y27" s="60"/>
      <c r="Z27" s="60"/>
    </row>
    <row r="28" spans="1:27">
      <c r="A28" s="107"/>
      <c r="B28" s="4">
        <v>0.8</v>
      </c>
      <c r="C28" s="60">
        <v>5.1999999999999997E-5</v>
      </c>
      <c r="D28" s="60">
        <v>7.3999999999999996E-5</v>
      </c>
      <c r="E28" s="60">
        <v>1.1E-4</v>
      </c>
      <c r="F28" s="60">
        <v>1.6000000000000001E-4</v>
      </c>
      <c r="G28" s="60">
        <v>2.1000000000000001E-4</v>
      </c>
      <c r="H28" s="60">
        <v>3.2000000000000003E-4</v>
      </c>
      <c r="I28" s="60">
        <v>4.2000000000000002E-4</v>
      </c>
      <c r="J28" s="60">
        <v>5.9999999999999995E-4</v>
      </c>
      <c r="K28" s="60">
        <v>8.9999999999999998E-4</v>
      </c>
      <c r="L28" s="60">
        <v>1.2999999999999999E-3</v>
      </c>
      <c r="M28" s="60">
        <v>1.6999999999999999E-3</v>
      </c>
      <c r="N28" s="60">
        <v>2.3999999999999998E-3</v>
      </c>
      <c r="O28" s="60">
        <v>3.8999999999999998E-3</v>
      </c>
      <c r="P28" s="60">
        <v>5.0000000000000001E-3</v>
      </c>
      <c r="Q28" s="60">
        <v>7.0000000000000001E-3</v>
      </c>
      <c r="R28" s="60">
        <v>1.2E-2</v>
      </c>
      <c r="S28" s="60">
        <v>1.4500000000000001E-2</v>
      </c>
      <c r="T28" s="60">
        <v>0.02</v>
      </c>
      <c r="U28" s="60">
        <v>3.1E-2</v>
      </c>
      <c r="V28" s="60">
        <v>0.06</v>
      </c>
      <c r="W28" s="60">
        <v>0.09</v>
      </c>
      <c r="X28" s="60"/>
      <c r="Y28" s="60"/>
      <c r="Z28" s="60"/>
    </row>
    <row r="29" spans="1:27">
      <c r="A29" s="107"/>
      <c r="B29" s="4">
        <v>0.9</v>
      </c>
      <c r="C29" s="60">
        <v>4.8000000000000001E-5</v>
      </c>
      <c r="D29" s="60">
        <v>6.6000000000000005E-5</v>
      </c>
      <c r="E29" s="60">
        <v>1E-4</v>
      </c>
      <c r="F29" s="60">
        <v>1.3999999999999999E-4</v>
      </c>
      <c r="G29" s="60">
        <v>1.8000000000000001E-4</v>
      </c>
      <c r="H29" s="60">
        <v>2.9500000000000001E-4</v>
      </c>
      <c r="I29" s="60">
        <v>3.8000000000000002E-4</v>
      </c>
      <c r="J29" s="60">
        <v>5.1999999999999995E-4</v>
      </c>
      <c r="K29" s="60">
        <v>8.0000000000000004E-4</v>
      </c>
      <c r="L29" s="60">
        <v>1.1000000000000001E-3</v>
      </c>
      <c r="M29" s="60">
        <v>1.4499999999999999E-3</v>
      </c>
      <c r="N29" s="60">
        <v>2.2000000000000001E-3</v>
      </c>
      <c r="O29" s="60">
        <v>3.3999999999999998E-3</v>
      </c>
      <c r="P29" s="60">
        <v>4.3E-3</v>
      </c>
      <c r="Q29" s="60">
        <v>6.0000000000000001E-3</v>
      </c>
      <c r="R29" s="60">
        <v>9.2999999999999992E-3</v>
      </c>
      <c r="S29" s="60">
        <v>1.35E-2</v>
      </c>
      <c r="T29" s="60">
        <v>1.7999999999999999E-2</v>
      </c>
      <c r="U29" s="60">
        <v>2.7E-2</v>
      </c>
      <c r="V29" s="60">
        <v>5.1999999999999998E-2</v>
      </c>
      <c r="W29" s="60">
        <v>7.2999999999999995E-2</v>
      </c>
      <c r="X29" s="60"/>
      <c r="Y29" s="60"/>
      <c r="Z29" s="60"/>
    </row>
    <row r="30" spans="1:27">
      <c r="A30" s="107"/>
      <c r="B30" s="4">
        <v>1</v>
      </c>
      <c r="C30" s="60">
        <v>4.0500000000000002E-5</v>
      </c>
      <c r="D30" s="60">
        <v>5.8999999999999998E-5</v>
      </c>
      <c r="E30" s="60">
        <v>9.0000000000000006E-5</v>
      </c>
      <c r="F30" s="60">
        <v>1.2999999999999999E-4</v>
      </c>
      <c r="G30" s="60">
        <v>1.7000000000000001E-4</v>
      </c>
      <c r="H30" s="60">
        <v>2.5999999999999998E-4</v>
      </c>
      <c r="I30" s="60">
        <v>3.4000000000000002E-4</v>
      </c>
      <c r="J30" s="60">
        <v>4.8000000000000001E-4</v>
      </c>
      <c r="K30" s="60">
        <v>6.9999999999999999E-4</v>
      </c>
      <c r="L30" s="60">
        <v>9.8999999999999999E-4</v>
      </c>
      <c r="M30" s="60">
        <v>1.2999999999999999E-3</v>
      </c>
      <c r="N30" s="60">
        <v>1.9E-3</v>
      </c>
      <c r="O30" s="60">
        <v>3.0999999999999999E-3</v>
      </c>
      <c r="P30" s="60">
        <v>3.8999999999999998E-3</v>
      </c>
      <c r="Q30" s="60">
        <v>5.4999999999999997E-3</v>
      </c>
      <c r="R30" s="60">
        <v>8.0999999999999996E-3</v>
      </c>
      <c r="S30" s="60">
        <v>1.2E-2</v>
      </c>
      <c r="T30" s="60">
        <v>1.6E-2</v>
      </c>
      <c r="U30" s="60">
        <v>2.3E-2</v>
      </c>
      <c r="V30" s="60">
        <v>4.5999999999999999E-2</v>
      </c>
      <c r="W30" s="60">
        <v>6.5000000000000002E-2</v>
      </c>
      <c r="X30" s="60"/>
      <c r="Y30" s="60"/>
      <c r="Z30" s="60"/>
    </row>
    <row r="31" spans="1:27">
      <c r="A31" s="107"/>
      <c r="B31" s="4">
        <v>1.2</v>
      </c>
      <c r="C31" s="60">
        <v>3.4999999999999997E-5</v>
      </c>
      <c r="D31" s="60">
        <v>4.8999999999999998E-5</v>
      </c>
      <c r="E31" s="60">
        <v>7.6000000000000004E-5</v>
      </c>
      <c r="F31" s="60">
        <v>1E-4</v>
      </c>
      <c r="G31" s="60">
        <v>1.3999999999999999E-4</v>
      </c>
      <c r="H31" s="60">
        <v>2.2000000000000001E-4</v>
      </c>
      <c r="I31" s="60">
        <v>2.7999999999999998E-4</v>
      </c>
      <c r="J31" s="60">
        <v>4.0000000000000002E-4</v>
      </c>
      <c r="K31" s="60">
        <v>5.9999999999999995E-4</v>
      </c>
      <c r="L31" s="60">
        <v>8.0000000000000004E-4</v>
      </c>
      <c r="M31" s="60">
        <v>1.15E-3</v>
      </c>
      <c r="N31" s="60">
        <v>1.5E-3</v>
      </c>
      <c r="O31" s="60">
        <v>2.5000000000000001E-3</v>
      </c>
      <c r="P31" s="60">
        <v>3.2000000000000002E-3</v>
      </c>
      <c r="Q31" s="60">
        <v>4.4999999999999997E-3</v>
      </c>
      <c r="R31" s="60">
        <v>6.7999999999999996E-3</v>
      </c>
      <c r="S31" s="60">
        <v>9.2999999999999992E-3</v>
      </c>
      <c r="T31" s="60">
        <v>1.2999999999999999E-2</v>
      </c>
      <c r="U31" s="60">
        <v>1.95E-2</v>
      </c>
      <c r="V31" s="60">
        <v>3.7999999999999999E-2</v>
      </c>
      <c r="W31" s="60">
        <v>5.1999999999999998E-2</v>
      </c>
      <c r="X31" s="60">
        <v>8.5000000000000006E-2</v>
      </c>
      <c r="Y31" s="60"/>
      <c r="Z31" s="60"/>
    </row>
    <row r="32" spans="1:27">
      <c r="A32" s="107"/>
      <c r="B32" s="4">
        <v>1.4</v>
      </c>
      <c r="C32" s="60">
        <v>2.9E-5</v>
      </c>
      <c r="D32" s="60">
        <v>4.0500000000000002E-5</v>
      </c>
      <c r="E32" s="60">
        <v>6.4999999999999994E-5</v>
      </c>
      <c r="F32" s="60">
        <v>8.7000000000000001E-5</v>
      </c>
      <c r="G32" s="60">
        <v>1.2E-4</v>
      </c>
      <c r="H32" s="60">
        <v>1.8000000000000001E-4</v>
      </c>
      <c r="I32" s="60">
        <v>2.4499999999999999E-4</v>
      </c>
      <c r="J32" s="60">
        <v>3.3E-4</v>
      </c>
      <c r="K32" s="60">
        <v>5.0000000000000001E-4</v>
      </c>
      <c r="L32" s="60">
        <v>6.8999999999999997E-4</v>
      </c>
      <c r="M32" s="60">
        <v>9.3000000000000005E-4</v>
      </c>
      <c r="N32" s="60">
        <v>1.2999999999999999E-3</v>
      </c>
      <c r="O32" s="60">
        <v>2.2000000000000001E-3</v>
      </c>
      <c r="P32" s="60">
        <v>2.7000000000000001E-3</v>
      </c>
      <c r="Q32" s="60">
        <v>3.8E-3</v>
      </c>
      <c r="R32" s="60">
        <v>5.7999999999999996E-3</v>
      </c>
      <c r="S32" s="60">
        <v>7.7000000000000002E-3</v>
      </c>
      <c r="T32" s="60">
        <v>1.2E-2</v>
      </c>
      <c r="U32" s="60">
        <v>1.7000000000000001E-2</v>
      </c>
      <c r="V32" s="60">
        <v>0.03</v>
      </c>
      <c r="W32" s="60">
        <v>4.2999999999999997E-2</v>
      </c>
      <c r="X32" s="60">
        <v>6.9000000000000006E-2</v>
      </c>
      <c r="Y32" s="60">
        <v>9.9000000000000005E-2</v>
      </c>
      <c r="Z32" s="60"/>
    </row>
    <row r="33" spans="1:26">
      <c r="A33" s="107"/>
      <c r="B33" s="4">
        <v>1.6</v>
      </c>
      <c r="C33" s="60">
        <v>2.5000000000000001E-5</v>
      </c>
      <c r="D33" s="60">
        <v>3.8000000000000002E-5</v>
      </c>
      <c r="E33" s="60">
        <v>5.7000000000000003E-5</v>
      </c>
      <c r="F33" s="60">
        <v>7.4999999999999993E-5</v>
      </c>
      <c r="G33" s="60">
        <v>1.05E-4</v>
      </c>
      <c r="H33" s="60">
        <v>1.6000000000000001E-4</v>
      </c>
      <c r="I33" s="60">
        <v>2.1000000000000001E-4</v>
      </c>
      <c r="J33" s="60">
        <v>2.9E-4</v>
      </c>
      <c r="K33" s="60">
        <v>4.4000000000000002E-4</v>
      </c>
      <c r="L33" s="60">
        <v>5.9000000000000003E-4</v>
      </c>
      <c r="M33" s="60">
        <v>8.0000000000000004E-4</v>
      </c>
      <c r="N33" s="60">
        <v>1.1999999999999999E-3</v>
      </c>
      <c r="O33" s="60">
        <v>1.8E-3</v>
      </c>
      <c r="P33" s="60">
        <v>2.3999999999999998E-3</v>
      </c>
      <c r="Q33" s="60">
        <v>3.3E-3</v>
      </c>
      <c r="R33" s="60">
        <v>5.0000000000000001E-3</v>
      </c>
      <c r="S33" s="60">
        <v>6.7999999999999996E-3</v>
      </c>
      <c r="T33" s="60">
        <v>9.4999999999999998E-3</v>
      </c>
      <c r="U33" s="60">
        <v>1.4500000000000001E-2</v>
      </c>
      <c r="V33" s="60">
        <v>2.5999999999999999E-2</v>
      </c>
      <c r="W33" s="60">
        <v>3.7999999999999999E-2</v>
      </c>
      <c r="X33" s="60">
        <v>0.06</v>
      </c>
      <c r="Y33" s="60">
        <v>0.08</v>
      </c>
      <c r="Z33" s="60"/>
    </row>
    <row r="34" spans="1:26">
      <c r="A34" s="107"/>
      <c r="B34" s="4">
        <v>1.8</v>
      </c>
      <c r="C34" s="60">
        <v>2.1999999999999999E-5</v>
      </c>
      <c r="D34" s="60">
        <v>3.1000000000000001E-5</v>
      </c>
      <c r="E34" s="60">
        <v>4.9499999999999997E-5</v>
      </c>
      <c r="F34" s="60">
        <v>6.6000000000000005E-5</v>
      </c>
      <c r="G34" s="60">
        <v>9.0000000000000006E-5</v>
      </c>
      <c r="H34" s="60">
        <v>1.3999999999999999E-4</v>
      </c>
      <c r="I34" s="60">
        <v>1.9000000000000001E-4</v>
      </c>
      <c r="J34" s="60">
        <v>2.5000000000000001E-4</v>
      </c>
      <c r="K34" s="60">
        <v>3.8999999999999999E-4</v>
      </c>
      <c r="L34" s="60">
        <v>5.1000000000000004E-4</v>
      </c>
      <c r="M34" s="60">
        <v>6.9999999999999999E-4</v>
      </c>
      <c r="N34" s="60">
        <v>1E-3</v>
      </c>
      <c r="O34" s="60">
        <v>1.6000000000000001E-3</v>
      </c>
      <c r="P34" s="60">
        <v>2.0999999999999999E-3</v>
      </c>
      <c r="Q34" s="60">
        <v>2.8999999999999998E-3</v>
      </c>
      <c r="R34" s="60">
        <v>4.1999999999999997E-3</v>
      </c>
      <c r="S34" s="60">
        <v>5.8999999999999999E-3</v>
      </c>
      <c r="T34" s="60">
        <v>8.0000000000000002E-3</v>
      </c>
      <c r="U34" s="60">
        <v>1.2999999999999999E-2</v>
      </c>
      <c r="V34" s="60">
        <v>2.3E-2</v>
      </c>
      <c r="W34" s="60">
        <v>3.2000000000000001E-2</v>
      </c>
      <c r="X34" s="60">
        <v>5.1999999999999998E-2</v>
      </c>
      <c r="Y34" s="60">
        <v>7.0000000000000007E-2</v>
      </c>
      <c r="Z34" s="60"/>
    </row>
    <row r="35" spans="1:26">
      <c r="A35" s="107"/>
      <c r="B35" s="4">
        <v>2</v>
      </c>
      <c r="C35" s="60">
        <v>2.0000000000000002E-5</v>
      </c>
      <c r="D35" s="60">
        <v>2.8E-5</v>
      </c>
      <c r="E35" s="60">
        <v>4.5000000000000003E-5</v>
      </c>
      <c r="F35" s="60">
        <v>5.9500000000000003E-5</v>
      </c>
      <c r="G35" s="60">
        <v>8.2000000000000001E-5</v>
      </c>
      <c r="H35" s="60">
        <v>1.2999999999999999E-4</v>
      </c>
      <c r="I35" s="60">
        <v>1.7000000000000001E-4</v>
      </c>
      <c r="J35" s="60">
        <v>2.3000000000000001E-4</v>
      </c>
      <c r="K35" s="60">
        <v>3.5E-4</v>
      </c>
      <c r="L35" s="60">
        <v>4.6999999999999999E-4</v>
      </c>
      <c r="M35" s="60">
        <v>6.2E-4</v>
      </c>
      <c r="N35" s="60">
        <v>8.8999999999999995E-4</v>
      </c>
      <c r="O35" s="60">
        <v>1.4E-3</v>
      </c>
      <c r="P35" s="60">
        <v>1.8E-3</v>
      </c>
      <c r="Q35" s="60">
        <v>2.5999999999999999E-3</v>
      </c>
      <c r="R35" s="60">
        <v>3.8999999999999998E-3</v>
      </c>
      <c r="S35" s="60">
        <v>5.1999999999999998E-3</v>
      </c>
      <c r="T35" s="60">
        <v>7.1999999999999998E-3</v>
      </c>
      <c r="U35" s="60">
        <v>1.2E-2</v>
      </c>
      <c r="V35" s="60">
        <v>2.0500000000000001E-2</v>
      </c>
      <c r="W35" s="60">
        <v>2.8000000000000001E-2</v>
      </c>
      <c r="X35" s="60">
        <v>4.8000000000000001E-2</v>
      </c>
      <c r="Y35" s="60">
        <v>6.6000000000000003E-2</v>
      </c>
      <c r="Z35" s="60"/>
    </row>
    <row r="36" spans="1:26">
      <c r="A36" s="107"/>
      <c r="B36" s="4">
        <v>2.5</v>
      </c>
      <c r="C36" s="60">
        <v>1.5999999999999999E-5</v>
      </c>
      <c r="D36" s="60">
        <v>2.3E-5</v>
      </c>
      <c r="E36" s="60">
        <v>3.4999999999999997E-5</v>
      </c>
      <c r="F36" s="60">
        <v>4.6999999999999997E-5</v>
      </c>
      <c r="G36" s="60">
        <v>6.4999999999999994E-5</v>
      </c>
      <c r="H36" s="60">
        <v>1E-4</v>
      </c>
      <c r="I36" s="60">
        <v>1.2999999999999999E-4</v>
      </c>
      <c r="J36" s="60">
        <v>1.8000000000000001E-4</v>
      </c>
      <c r="K36" s="60">
        <v>2.7E-4</v>
      </c>
      <c r="L36" s="60">
        <v>3.6999999999999999E-4</v>
      </c>
      <c r="M36" s="60">
        <v>4.95E-4</v>
      </c>
      <c r="N36" s="60">
        <v>6.8999999999999997E-4</v>
      </c>
      <c r="O36" s="60">
        <v>1.1999999999999999E-3</v>
      </c>
      <c r="P36" s="60">
        <v>1.4E-3</v>
      </c>
      <c r="Q36" s="60">
        <v>2E-3</v>
      </c>
      <c r="R36" s="60">
        <v>3.0500000000000002E-3</v>
      </c>
      <c r="S36" s="60">
        <v>4.0499999999999998E-3</v>
      </c>
      <c r="T36" s="60">
        <v>5.5999999999999999E-3</v>
      </c>
      <c r="U36" s="60">
        <v>8.5000000000000006E-3</v>
      </c>
      <c r="V36" s="60">
        <v>1.7000000000000001E-2</v>
      </c>
      <c r="W36" s="60">
        <v>2.4E-2</v>
      </c>
      <c r="X36" s="60">
        <v>3.7999999999999999E-2</v>
      </c>
      <c r="Y36" s="60">
        <v>5.8000000000000003E-2</v>
      </c>
      <c r="Z36" s="60"/>
    </row>
    <row r="37" spans="1:26">
      <c r="A37" s="107"/>
      <c r="B37" s="4">
        <v>3</v>
      </c>
      <c r="C37" s="60">
        <v>1.2999999999999999E-5</v>
      </c>
      <c r="D37" s="60">
        <v>1.8E-5</v>
      </c>
      <c r="E37" s="60">
        <v>2.9E-5</v>
      </c>
      <c r="F37" s="60">
        <v>3.8999999999999999E-5</v>
      </c>
      <c r="G37" s="60">
        <v>5.3999999999999998E-5</v>
      </c>
      <c r="H37" s="60">
        <v>8.1000000000000004E-5</v>
      </c>
      <c r="I37" s="60">
        <v>1.1E-4</v>
      </c>
      <c r="J37" s="60">
        <v>1.4999999999999999E-4</v>
      </c>
      <c r="K37" s="60">
        <v>2.3000000000000001E-4</v>
      </c>
      <c r="L37" s="60">
        <v>2.9999999999999997E-4</v>
      </c>
      <c r="M37" s="60">
        <v>4.0000000000000002E-4</v>
      </c>
      <c r="N37" s="60">
        <v>5.8E-4</v>
      </c>
      <c r="O37" s="60">
        <v>8.9999999999999998E-4</v>
      </c>
      <c r="P37" s="60">
        <v>1.1999999999999999E-3</v>
      </c>
      <c r="Q37" s="60">
        <v>1.6000000000000001E-3</v>
      </c>
      <c r="R37" s="60">
        <v>2.8500000000000001E-3</v>
      </c>
      <c r="S37" s="60">
        <v>3.3E-3</v>
      </c>
      <c r="T37" s="60">
        <v>4.7000000000000002E-3</v>
      </c>
      <c r="U37" s="60">
        <v>7.0000000000000001E-3</v>
      </c>
      <c r="V37" s="60">
        <v>1.4E-2</v>
      </c>
      <c r="W37" s="60">
        <v>2.1999999999999999E-2</v>
      </c>
      <c r="X37" s="60">
        <v>3.6999999999999998E-2</v>
      </c>
      <c r="Y37" s="60">
        <v>5.2999999999999999E-2</v>
      </c>
      <c r="Z37" s="60"/>
    </row>
    <row r="38" spans="1:26">
      <c r="A38" s="107"/>
      <c r="B38" s="4">
        <v>3.5</v>
      </c>
      <c r="C38" s="60">
        <v>1.2E-5</v>
      </c>
      <c r="D38" s="60">
        <v>1.5999999999999999E-5</v>
      </c>
      <c r="E38" s="60">
        <v>2.4000000000000001E-5</v>
      </c>
      <c r="F38" s="60">
        <v>3.1999999999999999E-5</v>
      </c>
      <c r="G38" s="60">
        <v>4.6E-5</v>
      </c>
      <c r="H38" s="60">
        <v>6.9499999999999995E-5</v>
      </c>
      <c r="I38" s="60">
        <v>9.0000000000000006E-5</v>
      </c>
      <c r="J38" s="60">
        <v>1.2999999999999999E-4</v>
      </c>
      <c r="K38" s="60">
        <v>1.9000000000000001E-4</v>
      </c>
      <c r="L38" s="60">
        <v>2.5000000000000001E-4</v>
      </c>
      <c r="M38" s="60">
        <v>3.4000000000000002E-4</v>
      </c>
      <c r="N38" s="60">
        <v>4.8999999999999998E-4</v>
      </c>
      <c r="O38" s="60">
        <v>7.5000000000000002E-4</v>
      </c>
      <c r="P38" s="60">
        <v>1E-3</v>
      </c>
      <c r="Q38" s="60">
        <v>1.4E-3</v>
      </c>
      <c r="R38" s="60">
        <v>2.0999999999999999E-3</v>
      </c>
      <c r="S38" s="60">
        <v>2.8E-3</v>
      </c>
      <c r="T38" s="60">
        <v>3.8999999999999998E-3</v>
      </c>
      <c r="U38" s="60">
        <v>6.1999999999999998E-3</v>
      </c>
      <c r="V38" s="60">
        <v>1.35E-2</v>
      </c>
      <c r="W38" s="60">
        <v>0.02</v>
      </c>
      <c r="X38" s="60">
        <v>3.5000000000000003E-2</v>
      </c>
      <c r="Y38" s="60">
        <v>5.0999999999999997E-2</v>
      </c>
      <c r="Z38" s="60">
        <v>0.08</v>
      </c>
    </row>
    <row r="39" spans="1:26">
      <c r="A39" s="107"/>
      <c r="B39" s="4">
        <v>4</v>
      </c>
      <c r="C39" s="60">
        <v>1.0000000000000001E-5</v>
      </c>
      <c r="D39" s="60">
        <v>1.4E-5</v>
      </c>
      <c r="E39" s="60">
        <v>2.0999999999999999E-5</v>
      </c>
      <c r="F39" s="60">
        <v>2.8E-5</v>
      </c>
      <c r="G39" s="60">
        <v>4.0000000000000003E-5</v>
      </c>
      <c r="H39" s="60">
        <v>6.0000000000000002E-5</v>
      </c>
      <c r="I39" s="60">
        <v>8.0000000000000007E-5</v>
      </c>
      <c r="J39" s="60">
        <v>1.1E-4</v>
      </c>
      <c r="K39" s="60">
        <v>1.7000000000000001E-4</v>
      </c>
      <c r="L39" s="60">
        <v>2.2000000000000001E-4</v>
      </c>
      <c r="M39" s="60">
        <v>2.9500000000000001E-4</v>
      </c>
      <c r="N39" s="60">
        <v>4.0999999999999999E-4</v>
      </c>
      <c r="O39" s="60">
        <v>6.4999999999999997E-4</v>
      </c>
      <c r="P39" s="60">
        <v>8.7000000000000001E-4</v>
      </c>
      <c r="Q39" s="60">
        <v>1.25E-3</v>
      </c>
      <c r="R39" s="60">
        <v>1.8E-3</v>
      </c>
      <c r="S39" s="60">
        <v>2.5000000000000001E-3</v>
      </c>
      <c r="T39" s="60">
        <v>3.7000000000000002E-3</v>
      </c>
      <c r="U39" s="60">
        <v>5.7999999999999996E-3</v>
      </c>
      <c r="V39" s="60">
        <v>1.2999999999999999E-2</v>
      </c>
      <c r="W39" s="60">
        <v>1.9E-2</v>
      </c>
      <c r="X39" s="60">
        <v>3.4000000000000002E-2</v>
      </c>
      <c r="Y39" s="60">
        <v>0.05</v>
      </c>
      <c r="Z39" s="60">
        <v>7.9000000000000001E-2</v>
      </c>
    </row>
    <row r="40" spans="1:26">
      <c r="A40" s="107"/>
      <c r="B40" s="4">
        <v>4.5</v>
      </c>
      <c r="C40" s="60"/>
      <c r="D40" s="60">
        <v>1.2999999999999999E-5</v>
      </c>
      <c r="E40" s="60">
        <v>1.9000000000000001E-5</v>
      </c>
      <c r="F40" s="60">
        <v>2.5000000000000001E-5</v>
      </c>
      <c r="G40" s="60">
        <v>3.4999999999999997E-5</v>
      </c>
      <c r="H40" s="60">
        <v>5.3000000000000001E-5</v>
      </c>
      <c r="I40" s="60">
        <v>6.9999999999999994E-5</v>
      </c>
      <c r="J40" s="60">
        <v>9.5000000000000005E-5</v>
      </c>
      <c r="K40" s="60">
        <v>1.45E-4</v>
      </c>
      <c r="L40" s="60">
        <v>1.9000000000000001E-4</v>
      </c>
      <c r="M40" s="60">
        <v>2.5999999999999998E-4</v>
      </c>
      <c r="N40" s="60">
        <v>3.6999999999999999E-4</v>
      </c>
      <c r="O40" s="60">
        <v>5.6999999999999998E-4</v>
      </c>
      <c r="P40" s="60">
        <v>7.6000000000000004E-4</v>
      </c>
      <c r="Q40" s="60">
        <v>1.1000000000000001E-3</v>
      </c>
      <c r="R40" s="60">
        <v>1.6999999999999999E-3</v>
      </c>
      <c r="S40" s="60">
        <v>2.3E-3</v>
      </c>
      <c r="T40" s="60">
        <v>3.3E-3</v>
      </c>
      <c r="U40" s="60">
        <v>5.5999999999999999E-3</v>
      </c>
      <c r="V40" s="60">
        <v>1.2500000000000001E-2</v>
      </c>
      <c r="W40" s="60">
        <v>1.8499999999999999E-2</v>
      </c>
      <c r="X40" s="60">
        <v>3.3500000000000002E-2</v>
      </c>
      <c r="Y40" s="60">
        <v>4.9000000000000002E-2</v>
      </c>
      <c r="Z40" s="60">
        <v>7.85E-2</v>
      </c>
    </row>
    <row r="41" spans="1:26">
      <c r="A41" s="107"/>
      <c r="B41" s="4">
        <v>5</v>
      </c>
      <c r="C41" s="60"/>
      <c r="D41" s="60">
        <v>1.1E-5</v>
      </c>
      <c r="E41" s="60">
        <v>1.7E-5</v>
      </c>
      <c r="F41" s="60">
        <v>2.3E-5</v>
      </c>
      <c r="G41" s="60">
        <v>3.1000000000000001E-5</v>
      </c>
      <c r="H41" s="60">
        <v>4.8000000000000001E-5</v>
      </c>
      <c r="I41" s="60">
        <v>6.2000000000000003E-5</v>
      </c>
      <c r="J41" s="60">
        <v>8.5000000000000006E-5</v>
      </c>
      <c r="K41" s="60">
        <v>1.2999999999999999E-4</v>
      </c>
      <c r="L41" s="60">
        <v>1.75E-4</v>
      </c>
      <c r="M41" s="60">
        <v>2.3000000000000001E-4</v>
      </c>
      <c r="N41" s="60">
        <v>3.2000000000000003E-4</v>
      </c>
      <c r="O41" s="60">
        <v>5.0000000000000001E-4</v>
      </c>
      <c r="P41" s="60">
        <v>6.8000000000000005E-4</v>
      </c>
      <c r="Q41" s="60">
        <v>9.5E-4</v>
      </c>
      <c r="R41" s="60">
        <v>1.5E-3</v>
      </c>
      <c r="S41" s="60">
        <v>2.0999999999999999E-3</v>
      </c>
      <c r="T41" s="60">
        <v>3.2000000000000002E-3</v>
      </c>
      <c r="U41" s="60">
        <v>5.4000000000000003E-3</v>
      </c>
      <c r="V41" s="60">
        <v>1.23E-2</v>
      </c>
      <c r="W41" s="60">
        <v>1.7999999999999999E-2</v>
      </c>
      <c r="X41" s="60">
        <v>3.3000000000000002E-2</v>
      </c>
      <c r="Y41" s="60">
        <v>4.8000000000000001E-2</v>
      </c>
      <c r="Z41" s="60">
        <v>7.8E-2</v>
      </c>
    </row>
    <row r="42" spans="1:26">
      <c r="A42" s="107"/>
      <c r="B42" s="4">
        <v>5.5</v>
      </c>
      <c r="C42" s="60"/>
      <c r="D42" s="60">
        <v>1.0000000000000001E-5</v>
      </c>
      <c r="E42" s="60">
        <v>1.5500000000000001E-5</v>
      </c>
      <c r="F42" s="60">
        <v>2.0000000000000002E-5</v>
      </c>
      <c r="G42" s="60">
        <v>2.8E-5</v>
      </c>
      <c r="H42" s="60">
        <v>4.1999999999999998E-5</v>
      </c>
      <c r="I42" s="60">
        <v>5.5999999999999999E-5</v>
      </c>
      <c r="J42" s="60">
        <v>7.4999999999999993E-5</v>
      </c>
      <c r="K42" s="60">
        <v>1.2E-4</v>
      </c>
      <c r="L42" s="60">
        <v>1.55E-4</v>
      </c>
      <c r="M42" s="60">
        <v>2.1000000000000001E-4</v>
      </c>
      <c r="N42" s="60">
        <v>2.9E-4</v>
      </c>
      <c r="O42" s="60">
        <v>4.6000000000000001E-4</v>
      </c>
      <c r="P42" s="60">
        <v>5.9999999999999995E-4</v>
      </c>
      <c r="Q42" s="60">
        <v>8.7000000000000001E-4</v>
      </c>
      <c r="R42" s="60">
        <v>1.4499999999999999E-3</v>
      </c>
      <c r="S42" s="60">
        <v>2E-3</v>
      </c>
      <c r="T42" s="60">
        <v>3.0000000000000001E-3</v>
      </c>
      <c r="U42" s="60">
        <v>5.3E-3</v>
      </c>
      <c r="V42" s="60">
        <v>1.2200000000000001E-2</v>
      </c>
      <c r="W42" s="60">
        <v>1.7500000000000002E-2</v>
      </c>
      <c r="X42" s="60">
        <v>3.2500000000000001E-2</v>
      </c>
      <c r="Y42" s="60">
        <v>4.7500000000000001E-2</v>
      </c>
      <c r="Z42" s="60">
        <v>7.6999999999999999E-2</v>
      </c>
    </row>
    <row r="43" spans="1:26">
      <c r="A43" s="107"/>
      <c r="B43" s="4">
        <v>6</v>
      </c>
      <c r="C43" s="60"/>
      <c r="D43" s="60"/>
      <c r="E43" s="60">
        <v>1.4E-5</v>
      </c>
      <c r="F43" s="60">
        <v>1.8E-5</v>
      </c>
      <c r="G43" s="60">
        <v>2.55E-5</v>
      </c>
      <c r="H43" s="60">
        <v>3.8999999999999999E-5</v>
      </c>
      <c r="I43" s="60">
        <v>5.0000000000000002E-5</v>
      </c>
      <c r="J43" s="60">
        <v>6.9999999999999994E-5</v>
      </c>
      <c r="K43" s="60">
        <v>1.1E-4</v>
      </c>
      <c r="L43" s="60">
        <v>1.3999999999999999E-4</v>
      </c>
      <c r="M43" s="60">
        <v>1.9000000000000001E-4</v>
      </c>
      <c r="N43" s="60">
        <v>2.5999999999999998E-4</v>
      </c>
      <c r="O43" s="60">
        <v>4.0999999999999999E-4</v>
      </c>
      <c r="P43" s="60">
        <v>5.6999999999999998E-4</v>
      </c>
      <c r="Q43" s="60">
        <v>8.0999999999999996E-4</v>
      </c>
      <c r="R43" s="60">
        <v>1.4E-3</v>
      </c>
      <c r="S43" s="60">
        <v>1.9499999999999999E-3</v>
      </c>
      <c r="T43" s="60">
        <v>2.9499999999999999E-3</v>
      </c>
      <c r="U43" s="60">
        <v>5.1999999999999998E-3</v>
      </c>
      <c r="V43" s="60">
        <v>1.21E-2</v>
      </c>
      <c r="W43" s="60">
        <v>1.72E-2</v>
      </c>
      <c r="X43" s="60">
        <v>3.2000000000000001E-2</v>
      </c>
      <c r="Y43" s="60">
        <v>4.7E-2</v>
      </c>
      <c r="Z43" s="60">
        <v>7.5999999999999998E-2</v>
      </c>
    </row>
    <row r="44" spans="1:26">
      <c r="A44" s="107"/>
      <c r="B44" s="4">
        <v>6.5</v>
      </c>
      <c r="C44" s="60"/>
      <c r="D44" s="60"/>
      <c r="E44" s="60">
        <v>1.2999999999999999E-5</v>
      </c>
      <c r="F44" s="60">
        <v>1.7E-5</v>
      </c>
      <c r="G44" s="60">
        <v>2.4000000000000001E-5</v>
      </c>
      <c r="H44" s="60">
        <v>3.6000000000000001E-5</v>
      </c>
      <c r="I44" s="60">
        <v>4.6999999999999997E-5</v>
      </c>
      <c r="J44" s="60">
        <v>6.4999999999999994E-5</v>
      </c>
      <c r="K44" s="60">
        <v>9.5000000000000005E-5</v>
      </c>
      <c r="L44" s="60">
        <v>1.35E-4</v>
      </c>
      <c r="M44" s="60">
        <v>1.8000000000000001E-4</v>
      </c>
      <c r="N44" s="60">
        <v>2.4499999999999999E-4</v>
      </c>
      <c r="O44" s="60">
        <v>3.8999999999999999E-4</v>
      </c>
      <c r="P44" s="60">
        <v>5.1999999999999995E-4</v>
      </c>
      <c r="Q44" s="60">
        <v>7.9000000000000001E-4</v>
      </c>
      <c r="R44" s="60">
        <v>1.3500000000000001E-3</v>
      </c>
      <c r="S44" s="60">
        <v>1.9E-3</v>
      </c>
      <c r="T44" s="60">
        <v>2.8999999999999998E-3</v>
      </c>
      <c r="U44" s="60">
        <v>5.1000000000000004E-3</v>
      </c>
      <c r="V44" s="60">
        <v>1.2E-2</v>
      </c>
      <c r="W44" s="60">
        <v>1.7000000000000001E-2</v>
      </c>
      <c r="X44" s="60">
        <v>3.1699999999999999E-2</v>
      </c>
      <c r="Y44" s="60">
        <v>4.65E-2</v>
      </c>
      <c r="Z44" s="60">
        <v>7.5499999999999998E-2</v>
      </c>
    </row>
    <row r="45" spans="1:26">
      <c r="A45" s="107"/>
      <c r="B45" s="4">
        <v>7</v>
      </c>
      <c r="C45" s="60"/>
      <c r="D45" s="60"/>
      <c r="E45" s="60">
        <v>1.2E-5</v>
      </c>
      <c r="F45" s="60">
        <v>1.5999999999999999E-5</v>
      </c>
      <c r="G45" s="60">
        <v>2.1999999999999999E-5</v>
      </c>
      <c r="H45" s="60">
        <v>3.1999999999999999E-5</v>
      </c>
      <c r="I45" s="60">
        <v>4.1999999999999998E-5</v>
      </c>
      <c r="J45" s="60">
        <v>6.0000000000000002E-5</v>
      </c>
      <c r="K45" s="60">
        <v>9.0000000000000006E-5</v>
      </c>
      <c r="L45" s="60">
        <v>1.25E-4</v>
      </c>
      <c r="M45" s="60">
        <v>1.6000000000000001E-4</v>
      </c>
      <c r="N45" s="60">
        <v>2.3499999999999999E-4</v>
      </c>
      <c r="O45" s="60">
        <v>3.8000000000000002E-4</v>
      </c>
      <c r="P45" s="60">
        <v>5.0000000000000001E-4</v>
      </c>
      <c r="Q45" s="60">
        <v>7.6000000000000004E-4</v>
      </c>
      <c r="R45" s="60">
        <v>1.2999999999999999E-3</v>
      </c>
      <c r="S45" s="60">
        <v>1.8500000000000001E-3</v>
      </c>
      <c r="T45" s="60">
        <v>2.8500000000000001E-3</v>
      </c>
      <c r="U45" s="60">
        <v>5.0000000000000001E-3</v>
      </c>
      <c r="V45" s="60">
        <v>1.18E-2</v>
      </c>
      <c r="W45" s="60">
        <v>1.6500000000000001E-2</v>
      </c>
      <c r="X45" s="60">
        <v>3.15E-2</v>
      </c>
      <c r="Y45" s="60">
        <v>4.5999999999999999E-2</v>
      </c>
      <c r="Z45" s="60">
        <v>7.4999999999999997E-2</v>
      </c>
    </row>
    <row r="46" spans="1:26">
      <c r="A46" s="107"/>
      <c r="B46" s="4">
        <v>8</v>
      </c>
      <c r="C46" s="60"/>
      <c r="D46" s="60"/>
      <c r="E46" s="60">
        <v>1.1E-5</v>
      </c>
      <c r="F46" s="60">
        <v>1.4E-5</v>
      </c>
      <c r="G46" s="60">
        <v>1.9000000000000001E-5</v>
      </c>
      <c r="H46" s="60">
        <v>2.8E-5</v>
      </c>
      <c r="I46" s="60">
        <v>3.8000000000000002E-5</v>
      </c>
      <c r="J46" s="60">
        <v>5.1E-5</v>
      </c>
      <c r="K46" s="60">
        <v>8.0000000000000007E-5</v>
      </c>
      <c r="L46" s="60">
        <v>1.05E-4</v>
      </c>
      <c r="M46" s="60">
        <v>1.45E-4</v>
      </c>
      <c r="N46" s="60">
        <v>2.1000000000000001E-4</v>
      </c>
      <c r="O46" s="60">
        <v>3.5E-4</v>
      </c>
      <c r="P46" s="60">
        <v>4.8000000000000001E-4</v>
      </c>
      <c r="Q46" s="60">
        <v>7.2999999999999996E-4</v>
      </c>
      <c r="R46" s="60">
        <v>1.25E-3</v>
      </c>
      <c r="S46" s="60">
        <v>1.8E-3</v>
      </c>
      <c r="T46" s="60">
        <v>2.8E-3</v>
      </c>
      <c r="U46" s="60">
        <v>5.0000000000000001E-3</v>
      </c>
      <c r="V46" s="60">
        <v>1.17E-2</v>
      </c>
      <c r="W46" s="60">
        <v>1.6E-2</v>
      </c>
      <c r="X46" s="60">
        <v>3.1E-2</v>
      </c>
      <c r="Y46" s="60">
        <v>4.5499999999999999E-2</v>
      </c>
      <c r="Z46" s="60">
        <v>7.4499999999999997E-2</v>
      </c>
    </row>
    <row r="47" spans="1:26">
      <c r="A47" s="107"/>
      <c r="B47" s="4">
        <v>9</v>
      </c>
      <c r="C47" s="60"/>
      <c r="D47" s="60"/>
      <c r="E47" s="60"/>
      <c r="F47" s="60">
        <v>1.2999999999999999E-5</v>
      </c>
      <c r="G47" s="60">
        <v>1.7E-5</v>
      </c>
      <c r="H47" s="60">
        <v>2.5000000000000001E-5</v>
      </c>
      <c r="I47" s="60">
        <v>3.1999999999999999E-5</v>
      </c>
      <c r="J47" s="60">
        <v>4.6E-5</v>
      </c>
      <c r="K47" s="60">
        <v>6.9999999999999994E-5</v>
      </c>
      <c r="L47" s="60">
        <v>9.1000000000000003E-5</v>
      </c>
      <c r="M47" s="60">
        <v>1.3999999999999999E-4</v>
      </c>
      <c r="N47" s="60">
        <v>1.95E-4</v>
      </c>
      <c r="O47" s="60">
        <v>3.3E-4</v>
      </c>
      <c r="P47" s="60">
        <v>4.6999999999999999E-4</v>
      </c>
      <c r="Q47" s="60">
        <v>7.2000000000000005E-4</v>
      </c>
      <c r="R47" s="60">
        <v>1.1999999999999999E-3</v>
      </c>
      <c r="S47" s="60">
        <v>1.8E-3</v>
      </c>
      <c r="T47" s="60">
        <v>2.8E-3</v>
      </c>
      <c r="U47" s="60">
        <v>5.0000000000000001E-3</v>
      </c>
      <c r="V47" s="60">
        <v>1.1599999999999999E-2</v>
      </c>
      <c r="W47" s="60">
        <v>1.6E-2</v>
      </c>
      <c r="X47" s="60">
        <v>3.1E-2</v>
      </c>
      <c r="Y47" s="60">
        <v>4.5699999999999998E-2</v>
      </c>
      <c r="Z47" s="60">
        <v>7.3999999999999996E-2</v>
      </c>
    </row>
    <row r="48" spans="1:26">
      <c r="A48" s="107"/>
      <c r="B48" s="4">
        <v>10</v>
      </c>
      <c r="C48" s="60"/>
      <c r="D48" s="60"/>
      <c r="E48" s="60"/>
      <c r="F48" s="60">
        <v>1.1E-5</v>
      </c>
      <c r="G48" s="60">
        <v>1.5E-5</v>
      </c>
      <c r="H48" s="60">
        <v>2.3E-5</v>
      </c>
      <c r="I48" s="60">
        <v>2.9500000000000001E-4</v>
      </c>
      <c r="J48" s="60">
        <v>4.0000000000000003E-5</v>
      </c>
      <c r="K48" s="60">
        <v>6.4999999999999994E-5</v>
      </c>
      <c r="L48" s="60">
        <v>8.7000000000000001E-5</v>
      </c>
      <c r="M48" s="60">
        <v>1.2999999999999999E-4</v>
      </c>
      <c r="N48" s="60">
        <v>1.9000000000000001E-4</v>
      </c>
      <c r="O48" s="60">
        <v>3.2000000000000003E-4</v>
      </c>
      <c r="P48" s="60">
        <v>4.6000000000000001E-4</v>
      </c>
      <c r="Q48" s="60">
        <v>7.1000000000000002E-4</v>
      </c>
      <c r="R48" s="60">
        <v>1.1999999999999999E-3</v>
      </c>
      <c r="S48" s="60">
        <v>1.8E-3</v>
      </c>
      <c r="T48" s="60">
        <v>2.8E-3</v>
      </c>
      <c r="U48" s="60">
        <v>5.0000000000000001E-3</v>
      </c>
      <c r="V48" s="60">
        <v>1.15E-2</v>
      </c>
      <c r="W48" s="60">
        <v>1.6E-2</v>
      </c>
      <c r="X48" s="60">
        <v>3.1E-2</v>
      </c>
      <c r="Y48" s="60">
        <v>4.4999999999999998E-2</v>
      </c>
      <c r="Z48" s="60">
        <v>7.3499999999999996E-2</v>
      </c>
    </row>
    <row r="49" spans="1:49">
      <c r="A49" s="107"/>
      <c r="B49" s="4">
        <v>12</v>
      </c>
      <c r="C49" s="60"/>
      <c r="D49" s="60"/>
      <c r="E49" s="60"/>
      <c r="F49" s="60"/>
      <c r="G49" s="60">
        <v>1.2999999999999999E-5</v>
      </c>
      <c r="H49" s="60">
        <v>1.9000000000000001E-5</v>
      </c>
      <c r="I49" s="60">
        <v>2.5000000000000001E-5</v>
      </c>
      <c r="J49" s="60">
        <v>3.4999999999999997E-5</v>
      </c>
      <c r="K49" s="60">
        <v>5.8999999999999998E-5</v>
      </c>
      <c r="L49" s="60">
        <v>8.0000000000000007E-5</v>
      </c>
      <c r="M49" s="60">
        <v>1.25E-4</v>
      </c>
      <c r="N49" s="60">
        <v>1.85E-4</v>
      </c>
      <c r="O49" s="60">
        <v>3.1500000000000001E-4</v>
      </c>
      <c r="P49" s="60">
        <v>4.4000000000000002E-4</v>
      </c>
      <c r="Q49" s="60">
        <v>6.9999999999999999E-4</v>
      </c>
      <c r="R49" s="60">
        <v>1.1999999999999999E-3</v>
      </c>
      <c r="S49" s="60">
        <v>1.8E-3</v>
      </c>
      <c r="T49" s="60">
        <v>2.8E-3</v>
      </c>
      <c r="U49" s="60">
        <v>5.0000000000000001E-3</v>
      </c>
      <c r="V49" s="60">
        <v>1.15E-2</v>
      </c>
      <c r="W49" s="60">
        <v>1.6E-2</v>
      </c>
      <c r="X49" s="60">
        <v>3.1E-2</v>
      </c>
      <c r="Y49" s="60">
        <v>4.4499999999999998E-2</v>
      </c>
      <c r="Z49" s="60">
        <v>7.2999999999999995E-2</v>
      </c>
    </row>
    <row r="50" spans="1:49">
      <c r="A50" s="107"/>
      <c r="B50" s="4">
        <v>14</v>
      </c>
      <c r="C50" s="60"/>
      <c r="D50" s="60"/>
      <c r="E50" s="60"/>
      <c r="F50" s="60"/>
      <c r="G50" s="60">
        <v>1.0000000000000001E-5</v>
      </c>
      <c r="H50" s="60">
        <v>1.7E-5</v>
      </c>
      <c r="I50" s="60">
        <v>2.1999999999999999E-5</v>
      </c>
      <c r="J50" s="60">
        <v>3.1000000000000001E-5</v>
      </c>
      <c r="K50" s="60">
        <v>5.3000000000000001E-5</v>
      </c>
      <c r="L50" s="60">
        <v>7.2999999999999999E-5</v>
      </c>
      <c r="M50" s="60">
        <v>1.2E-4</v>
      </c>
      <c r="N50" s="60">
        <v>1.75E-4</v>
      </c>
      <c r="O50" s="60">
        <v>3.1E-4</v>
      </c>
      <c r="P50" s="60">
        <v>4.2999999999999999E-4</v>
      </c>
      <c r="Q50" s="60">
        <v>6.9499999999999998E-4</v>
      </c>
      <c r="R50" s="60">
        <v>1.1999999999999999E-3</v>
      </c>
      <c r="S50" s="60">
        <v>1.8E-3</v>
      </c>
      <c r="T50" s="60">
        <v>2.8E-3</v>
      </c>
      <c r="U50" s="60">
        <v>5.0000000000000001E-3</v>
      </c>
      <c r="V50" s="60">
        <v>1.15E-2</v>
      </c>
      <c r="W50" s="60">
        <v>1.6E-2</v>
      </c>
      <c r="X50" s="60">
        <v>3.1E-2</v>
      </c>
      <c r="Y50" s="60">
        <v>4.3999999999999997E-2</v>
      </c>
      <c r="Z50" s="60">
        <v>7.2599999999999998E-2</v>
      </c>
    </row>
    <row r="51" spans="1:49">
      <c r="A51" s="107"/>
      <c r="B51" s="4">
        <v>16</v>
      </c>
      <c r="C51" s="60"/>
      <c r="D51" s="60"/>
      <c r="E51" s="60"/>
      <c r="F51" s="60"/>
      <c r="G51" s="60"/>
      <c r="H51" s="60">
        <v>1.5E-5</v>
      </c>
      <c r="I51" s="60">
        <v>2.0000000000000002E-5</v>
      </c>
      <c r="J51" s="60">
        <v>3.0000000000000001E-5</v>
      </c>
      <c r="K51" s="60">
        <v>5.1999999999999997E-5</v>
      </c>
      <c r="L51" s="60">
        <v>7.2000000000000002E-5</v>
      </c>
      <c r="M51" s="60">
        <v>1.15E-4</v>
      </c>
      <c r="N51" s="60">
        <v>1.75E-4</v>
      </c>
      <c r="O51" s="60">
        <v>3.1E-4</v>
      </c>
      <c r="P51" s="60">
        <v>4.2000000000000002E-4</v>
      </c>
      <c r="Q51" s="60">
        <v>6.8999999999999997E-4</v>
      </c>
      <c r="R51" s="60">
        <v>1.1999999999999999E-3</v>
      </c>
      <c r="S51" s="60">
        <v>1.8E-3</v>
      </c>
      <c r="T51" s="60">
        <v>2.8E-3</v>
      </c>
      <c r="U51" s="60">
        <v>5.0000000000000001E-3</v>
      </c>
      <c r="V51" s="60">
        <v>1.15E-2</v>
      </c>
      <c r="W51" s="60">
        <v>1.6E-2</v>
      </c>
      <c r="X51" s="60">
        <v>3.1E-2</v>
      </c>
      <c r="Y51" s="60">
        <v>4.3999999999999997E-2</v>
      </c>
      <c r="Z51" s="60">
        <v>7.2300000000000003E-2</v>
      </c>
    </row>
    <row r="52" spans="1:49">
      <c r="A52" s="107"/>
      <c r="B52" s="4">
        <v>18</v>
      </c>
      <c r="C52" s="60"/>
      <c r="D52" s="60"/>
      <c r="E52" s="60"/>
      <c r="F52" s="60"/>
      <c r="G52" s="60"/>
      <c r="H52" s="60">
        <v>1.4E-5</v>
      </c>
      <c r="I52" s="60">
        <v>1.9000000000000001E-5</v>
      </c>
      <c r="J52" s="60">
        <v>2.9E-5</v>
      </c>
      <c r="K52" s="60">
        <v>5.1E-5</v>
      </c>
      <c r="L52" s="60">
        <v>7.1000000000000005E-5</v>
      </c>
      <c r="M52" s="60">
        <v>1.1400000000000001E-4</v>
      </c>
      <c r="N52" s="60">
        <v>1.7000000000000001E-4</v>
      </c>
      <c r="O52" s="60">
        <v>3.1E-4</v>
      </c>
      <c r="P52" s="60">
        <v>4.2000000000000002E-4</v>
      </c>
      <c r="Q52" s="60">
        <v>6.8999999999999997E-4</v>
      </c>
      <c r="R52" s="60">
        <v>1.1999999999999999E-3</v>
      </c>
      <c r="S52" s="60">
        <v>1.8E-3</v>
      </c>
      <c r="T52" s="60">
        <v>2.8E-3</v>
      </c>
      <c r="U52" s="60">
        <v>5.0000000000000001E-3</v>
      </c>
      <c r="V52" s="60">
        <v>1.15E-2</v>
      </c>
      <c r="W52" s="60">
        <v>1.6E-2</v>
      </c>
      <c r="X52" s="60">
        <v>3.1E-2</v>
      </c>
      <c r="Y52" s="60">
        <v>4.3999999999999997E-2</v>
      </c>
      <c r="Z52" s="60">
        <v>7.1999999999999995E-2</v>
      </c>
    </row>
    <row r="53" spans="1:49">
      <c r="A53" s="107"/>
      <c r="B53" s="4">
        <v>20</v>
      </c>
      <c r="C53" s="60"/>
      <c r="D53" s="60"/>
      <c r="E53" s="60"/>
      <c r="F53" s="60"/>
      <c r="G53" s="60"/>
      <c r="H53" s="60">
        <v>1.3499999999999999E-5</v>
      </c>
      <c r="I53" s="60">
        <v>1.8499999999999999E-5</v>
      </c>
      <c r="J53" s="60">
        <v>2.8500000000000002E-5</v>
      </c>
      <c r="K53" s="60">
        <v>5.0000000000000002E-5</v>
      </c>
      <c r="L53" s="60">
        <v>7.1000000000000005E-5</v>
      </c>
      <c r="M53" s="60">
        <v>1.1E-4</v>
      </c>
      <c r="N53" s="60">
        <v>1.7000000000000001E-4</v>
      </c>
      <c r="O53" s="60">
        <v>3.1E-4</v>
      </c>
      <c r="P53" s="60">
        <v>4.2000000000000002E-4</v>
      </c>
      <c r="Q53" s="60">
        <v>6.8999999999999997E-4</v>
      </c>
      <c r="R53" s="60">
        <v>1.1999999999999999E-3</v>
      </c>
      <c r="S53" s="60">
        <v>1.8E-3</v>
      </c>
      <c r="T53" s="60">
        <v>2.8E-3</v>
      </c>
      <c r="U53" s="60">
        <v>5.0000000000000001E-3</v>
      </c>
      <c r="V53" s="60">
        <v>1.15E-2</v>
      </c>
      <c r="W53" s="60">
        <v>1.6E-2</v>
      </c>
      <c r="X53" s="60">
        <v>3.1E-2</v>
      </c>
      <c r="Y53" s="60">
        <v>4.3999999999999997E-2</v>
      </c>
      <c r="Z53" s="60">
        <v>7.17E-2</v>
      </c>
    </row>
    <row r="54" spans="1:49">
      <c r="A54" s="107"/>
      <c r="B54" s="4">
        <v>25</v>
      </c>
      <c r="C54" s="60"/>
      <c r="D54" s="60"/>
      <c r="E54" s="60"/>
      <c r="F54" s="60"/>
      <c r="G54" s="60"/>
      <c r="H54" s="60">
        <v>1.2999999999999999E-5</v>
      </c>
      <c r="I54" s="60">
        <v>1.8E-5</v>
      </c>
      <c r="J54" s="60">
        <v>2.8E-5</v>
      </c>
      <c r="K54" s="60">
        <v>5.0000000000000002E-5</v>
      </c>
      <c r="L54" s="60">
        <v>7.1000000000000005E-5</v>
      </c>
      <c r="M54" s="60">
        <v>1.1E-4</v>
      </c>
      <c r="N54" s="60">
        <v>1.7000000000000001E-4</v>
      </c>
      <c r="O54" s="60">
        <v>2.9999999999999997E-4</v>
      </c>
      <c r="P54" s="60">
        <v>4.2000000000000002E-4</v>
      </c>
      <c r="Q54" s="60">
        <v>6.8999999999999997E-4</v>
      </c>
      <c r="R54" s="60">
        <v>1.1999999999999999E-3</v>
      </c>
      <c r="S54" s="60">
        <v>1.8E-3</v>
      </c>
      <c r="T54" s="60">
        <v>2.8E-3</v>
      </c>
      <c r="U54" s="60">
        <v>5.0000000000000001E-3</v>
      </c>
      <c r="V54" s="60">
        <v>1.15E-2</v>
      </c>
      <c r="W54" s="60">
        <v>1.6E-2</v>
      </c>
      <c r="X54" s="60">
        <v>3.1E-2</v>
      </c>
      <c r="Y54" s="60">
        <v>4.3999999999999997E-2</v>
      </c>
      <c r="Z54" s="60">
        <v>7.1400000000000005E-2</v>
      </c>
    </row>
    <row r="55" spans="1:49">
      <c r="A55" s="107"/>
      <c r="B55" s="4">
        <v>30</v>
      </c>
      <c r="C55" s="60"/>
      <c r="D55" s="60"/>
      <c r="E55" s="60"/>
      <c r="F55" s="60"/>
      <c r="G55" s="60"/>
      <c r="H55" s="60">
        <v>1.2500000000000001E-5</v>
      </c>
      <c r="I55" s="60">
        <v>1.7499999999999998E-5</v>
      </c>
      <c r="J55" s="60">
        <v>2.8E-5</v>
      </c>
      <c r="K55" s="60">
        <v>5.0000000000000002E-5</v>
      </c>
      <c r="L55" s="60">
        <v>7.1000000000000005E-5</v>
      </c>
      <c r="M55" s="60">
        <v>1.1E-4</v>
      </c>
      <c r="N55" s="60">
        <v>1.7000000000000001E-4</v>
      </c>
      <c r="O55" s="60">
        <v>2.9999999999999997E-4</v>
      </c>
      <c r="P55" s="60">
        <v>4.2000000000000002E-4</v>
      </c>
      <c r="Q55" s="60">
        <v>6.8999999999999997E-4</v>
      </c>
      <c r="R55" s="60">
        <v>1.1999999999999999E-3</v>
      </c>
      <c r="S55" s="60">
        <v>1.8E-3</v>
      </c>
      <c r="T55" s="60">
        <v>2.8E-3</v>
      </c>
      <c r="U55" s="60">
        <v>5.0000000000000001E-3</v>
      </c>
      <c r="V55" s="60">
        <v>1.15E-2</v>
      </c>
      <c r="W55" s="60">
        <v>1.6E-2</v>
      </c>
      <c r="X55" s="60">
        <v>3.1E-2</v>
      </c>
      <c r="Y55" s="60">
        <v>4.3999999999999997E-2</v>
      </c>
      <c r="Z55" s="60">
        <v>7.1199999999999999E-2</v>
      </c>
    </row>
    <row r="56" spans="1:49">
      <c r="A56" s="107"/>
      <c r="B56" s="4">
        <v>35</v>
      </c>
      <c r="C56" s="60"/>
      <c r="D56" s="60"/>
      <c r="E56" s="60"/>
      <c r="F56" s="60"/>
      <c r="G56" s="60"/>
      <c r="H56" s="60">
        <v>1.2E-5</v>
      </c>
      <c r="I56" s="60">
        <v>1.7499999999999998E-5</v>
      </c>
      <c r="J56" s="60">
        <v>2.8E-5</v>
      </c>
      <c r="K56" s="60">
        <v>5.0000000000000002E-5</v>
      </c>
      <c r="L56" s="60">
        <v>6.9999999999999994E-5</v>
      </c>
      <c r="M56" s="60">
        <v>1.1E-4</v>
      </c>
      <c r="N56" s="60">
        <v>1.7000000000000001E-4</v>
      </c>
      <c r="O56" s="60">
        <v>2.9999999999999997E-4</v>
      </c>
      <c r="P56" s="60">
        <v>4.2000000000000002E-4</v>
      </c>
      <c r="Q56" s="60">
        <v>6.8999999999999997E-4</v>
      </c>
      <c r="R56" s="60">
        <v>1.1999999999999999E-3</v>
      </c>
      <c r="S56" s="60">
        <v>1.8E-3</v>
      </c>
      <c r="T56" s="60">
        <v>2.8E-3</v>
      </c>
      <c r="U56" s="60">
        <v>5.0000000000000001E-3</v>
      </c>
      <c r="V56" s="60">
        <v>1.15E-2</v>
      </c>
      <c r="W56" s="60">
        <v>1.6E-2</v>
      </c>
      <c r="X56" s="60">
        <v>3.1E-2</v>
      </c>
      <c r="Y56" s="60">
        <v>4.3999999999999997E-2</v>
      </c>
      <c r="Z56" s="60">
        <v>7.0999999999999994E-2</v>
      </c>
    </row>
    <row r="57" spans="1:49">
      <c r="A57" s="107"/>
      <c r="B57" s="4">
        <v>40</v>
      </c>
      <c r="C57" s="60"/>
      <c r="D57" s="60"/>
      <c r="E57" s="60"/>
      <c r="F57" s="60"/>
      <c r="G57" s="60"/>
      <c r="H57" s="60">
        <v>1.2E-5</v>
      </c>
      <c r="I57" s="60">
        <v>1.7499999999999998E-5</v>
      </c>
      <c r="J57" s="60">
        <v>2.8E-5</v>
      </c>
      <c r="K57" s="60">
        <v>5.0000000000000002E-5</v>
      </c>
      <c r="L57" s="60">
        <v>6.9999999999999994E-5</v>
      </c>
      <c r="M57" s="60">
        <v>1.1E-4</v>
      </c>
      <c r="N57" s="60">
        <v>1.7000000000000001E-4</v>
      </c>
      <c r="O57" s="60">
        <v>2.9999999999999997E-4</v>
      </c>
      <c r="P57" s="60">
        <v>4.2000000000000002E-4</v>
      </c>
      <c r="Q57" s="60">
        <v>6.8999999999999997E-4</v>
      </c>
      <c r="R57" s="60">
        <v>1.1999999999999999E-3</v>
      </c>
      <c r="S57" s="60">
        <v>1.8E-3</v>
      </c>
      <c r="T57" s="60">
        <v>2.8E-3</v>
      </c>
      <c r="U57" s="60">
        <v>5.0000000000000001E-3</v>
      </c>
      <c r="V57" s="60">
        <v>1.15E-2</v>
      </c>
      <c r="W57" s="60">
        <v>1.6E-2</v>
      </c>
      <c r="X57" s="60">
        <v>3.1E-2</v>
      </c>
      <c r="Y57" s="60">
        <v>4.3999999999999997E-2</v>
      </c>
      <c r="Z57" s="60">
        <v>7.0599999999999996E-2</v>
      </c>
    </row>
    <row r="58" spans="1:49">
      <c r="A58" s="107"/>
      <c r="B58" s="4">
        <v>45</v>
      </c>
      <c r="C58" s="60"/>
      <c r="D58" s="60"/>
      <c r="E58" s="60"/>
      <c r="F58" s="60"/>
      <c r="G58" s="60"/>
      <c r="H58" s="60">
        <v>1.2E-5</v>
      </c>
      <c r="I58" s="60">
        <v>1.7499999999999998E-5</v>
      </c>
      <c r="J58" s="60">
        <v>2.8E-5</v>
      </c>
      <c r="K58" s="60">
        <v>5.0000000000000002E-5</v>
      </c>
      <c r="L58" s="60">
        <v>6.9999999999999994E-5</v>
      </c>
      <c r="M58" s="60">
        <v>1.1E-4</v>
      </c>
      <c r="N58" s="60">
        <v>1.7000000000000001E-4</v>
      </c>
      <c r="O58" s="60">
        <v>2.9999999999999997E-4</v>
      </c>
      <c r="P58" s="60">
        <v>4.2000000000000002E-4</v>
      </c>
      <c r="Q58" s="60">
        <v>6.8999999999999997E-4</v>
      </c>
      <c r="R58" s="60">
        <v>1.1999999999999999E-3</v>
      </c>
      <c r="S58" s="60">
        <v>1.8E-3</v>
      </c>
      <c r="T58" s="60">
        <v>2.8E-3</v>
      </c>
      <c r="U58" s="60">
        <v>5.0000000000000001E-3</v>
      </c>
      <c r="V58" s="60">
        <v>1.15E-2</v>
      </c>
      <c r="W58" s="60">
        <v>1.6E-2</v>
      </c>
      <c r="X58" s="60">
        <v>3.1E-2</v>
      </c>
      <c r="Y58" s="60">
        <v>4.3999999999999997E-2</v>
      </c>
      <c r="Z58" s="60">
        <v>7.0300000000000001E-2</v>
      </c>
    </row>
    <row r="59" spans="1:49">
      <c r="A59" s="107"/>
      <c r="B59" s="4">
        <v>50</v>
      </c>
      <c r="C59" s="60"/>
      <c r="D59" s="60"/>
      <c r="E59" s="60"/>
      <c r="F59" s="60"/>
      <c r="G59" s="60"/>
      <c r="H59" s="60">
        <v>1.2E-5</v>
      </c>
      <c r="I59" s="60">
        <v>1.7499999999999998E-5</v>
      </c>
      <c r="J59" s="60">
        <v>2.8E-5</v>
      </c>
      <c r="K59" s="60">
        <v>5.0000000000000002E-5</v>
      </c>
      <c r="L59" s="60">
        <v>6.9999999999999994E-5</v>
      </c>
      <c r="M59" s="60">
        <v>1.1E-4</v>
      </c>
      <c r="N59" s="60">
        <v>1.7000000000000001E-4</v>
      </c>
      <c r="O59" s="60">
        <v>2.9999999999999997E-4</v>
      </c>
      <c r="P59" s="60">
        <v>4.2000000000000002E-4</v>
      </c>
      <c r="Q59" s="60">
        <v>6.8999999999999997E-4</v>
      </c>
      <c r="R59" s="60">
        <v>1.1999999999999999E-3</v>
      </c>
      <c r="S59" s="60">
        <v>1.8E-3</v>
      </c>
      <c r="T59" s="60">
        <v>2.8E-3</v>
      </c>
      <c r="U59" s="60">
        <v>5.0000000000000001E-3</v>
      </c>
      <c r="V59" s="60">
        <v>1.15E-2</v>
      </c>
      <c r="W59" s="60">
        <v>1.6E-2</v>
      </c>
      <c r="X59" s="60">
        <v>3.1E-2</v>
      </c>
      <c r="Y59" s="60">
        <v>4.3999999999999997E-2</v>
      </c>
      <c r="Z59" s="60">
        <v>7.0000000000000007E-2</v>
      </c>
    </row>
    <row r="60" spans="1:49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1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5" spans="2:49">
      <c r="B65" s="1"/>
      <c r="C65" s="1"/>
      <c r="D65" s="1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>
      <c r="B66" s="1"/>
      <c r="C66" s="1"/>
      <c r="D66" s="1"/>
      <c r="E66" s="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>
      <c r="B67" s="1"/>
      <c r="C67" s="1"/>
      <c r="D67" s="1"/>
      <c r="E67" s="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>
      <c r="B68" s="1"/>
      <c r="C68" s="1"/>
      <c r="D68" s="1"/>
      <c r="E68" s="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>
      <c r="B69" s="1"/>
      <c r="C69" s="1"/>
      <c r="D69" s="1"/>
      <c r="E69" s="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>
      <c r="B70" s="1"/>
      <c r="C70" s="1"/>
      <c r="D70" s="1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>
      <c r="B71" s="1"/>
      <c r="C71" s="1"/>
      <c r="D71" s="1"/>
      <c r="E71" s="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>
      <c r="B72" s="1"/>
      <c r="C72" s="1"/>
      <c r="D72" s="1"/>
      <c r="E72" s="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>
      <c r="B73" s="1"/>
      <c r="C73" s="1"/>
      <c r="D73" s="1"/>
      <c r="E73" s="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>
      <c r="B74" s="1"/>
      <c r="C74" s="1"/>
      <c r="D74" s="1"/>
      <c r="E74" s="8"/>
    </row>
    <row r="75" spans="2:49">
      <c r="B75" s="1"/>
      <c r="C75" s="1"/>
      <c r="D75" s="1"/>
      <c r="E75" s="8"/>
    </row>
    <row r="76" spans="2:49">
      <c r="B76" s="1"/>
      <c r="C76" s="1"/>
      <c r="D76" s="1"/>
      <c r="E76" s="8"/>
    </row>
    <row r="77" spans="2:49">
      <c r="B77" s="1"/>
      <c r="C77" s="1"/>
      <c r="D77" s="1"/>
      <c r="E77" s="8"/>
    </row>
    <row r="78" spans="2:49">
      <c r="B78" s="1"/>
      <c r="C78" s="1"/>
      <c r="D78" s="1"/>
      <c r="E78" s="8"/>
    </row>
    <row r="79" spans="2:49">
      <c r="B79" s="1"/>
      <c r="C79" s="1"/>
      <c r="D79" s="1"/>
      <c r="E79" s="8"/>
    </row>
    <row r="80" spans="2:49">
      <c r="B80" s="1"/>
      <c r="C80" s="1"/>
      <c r="D80" s="1"/>
      <c r="E80" s="1"/>
    </row>
    <row r="81" spans="2:5">
      <c r="B81" s="1"/>
      <c r="C81" s="1"/>
      <c r="D81" s="1"/>
      <c r="E81" s="1"/>
    </row>
    <row r="82" spans="2:5">
      <c r="B82" s="1"/>
      <c r="C82" s="1"/>
      <c r="D82" s="1"/>
      <c r="E82" s="1"/>
    </row>
    <row r="83" spans="2:5">
      <c r="B83" s="8"/>
      <c r="C83" s="1"/>
      <c r="D83" s="1"/>
      <c r="E83" s="1"/>
    </row>
    <row r="84" spans="2:5">
      <c r="B84" s="8"/>
      <c r="C84" s="1"/>
      <c r="D84" s="1"/>
      <c r="E84" s="1"/>
    </row>
    <row r="85" spans="2:5">
      <c r="B85" s="8"/>
      <c r="C85" s="1"/>
      <c r="D85" s="1"/>
      <c r="E85" s="1"/>
    </row>
    <row r="86" spans="2:5">
      <c r="B86" s="8"/>
      <c r="C86" s="1"/>
      <c r="D86" s="1"/>
      <c r="E86" s="1"/>
    </row>
    <row r="87" spans="2:5">
      <c r="B87" s="8"/>
      <c r="C87" s="1"/>
      <c r="D87" s="1"/>
      <c r="E87" s="1"/>
    </row>
    <row r="88" spans="2:5">
      <c r="B88" s="8"/>
      <c r="C88" s="1"/>
      <c r="D88" s="1"/>
      <c r="E88" s="1"/>
    </row>
    <row r="89" spans="2:5">
      <c r="B89" s="8"/>
      <c r="C89" s="1"/>
      <c r="D89" s="1"/>
      <c r="E89" s="1"/>
    </row>
  </sheetData>
  <sortState xmlns:xlrd2="http://schemas.microsoft.com/office/spreadsheetml/2017/richdata2" columnSort="1" ref="C4:Z59">
    <sortCondition descending="1" ref="C4:Z4"/>
  </sortState>
  <mergeCells count="2">
    <mergeCell ref="C3:Z3"/>
    <mergeCell ref="A5:A5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9"/>
  <sheetViews>
    <sheetView workbookViewId="0">
      <selection activeCell="C42" sqref="C42"/>
    </sheetView>
  </sheetViews>
  <sheetFormatPr baseColWidth="10" defaultColWidth="8.83203125" defaultRowHeight="14"/>
  <cols>
    <col min="9" max="9" width="63.6640625" bestFit="1" customWidth="1"/>
  </cols>
  <sheetData>
    <row r="1" spans="1:15">
      <c r="A1" t="s">
        <v>11</v>
      </c>
      <c r="I1" s="107" t="s">
        <v>76</v>
      </c>
      <c r="J1" s="107"/>
      <c r="K1" s="107"/>
      <c r="L1" s="107"/>
      <c r="M1" s="107"/>
      <c r="N1" s="107"/>
    </row>
    <row r="2" spans="1:15">
      <c r="I2" s="64" t="s">
        <v>88</v>
      </c>
      <c r="J2" s="64" t="s">
        <v>83</v>
      </c>
      <c r="K2" s="64" t="s">
        <v>84</v>
      </c>
      <c r="L2" s="64" t="s">
        <v>85</v>
      </c>
      <c r="M2" s="64" t="s">
        <v>86</v>
      </c>
      <c r="N2" s="64" t="s">
        <v>87</v>
      </c>
    </row>
    <row r="3" spans="1:15">
      <c r="A3" s="107" t="s">
        <v>10</v>
      </c>
      <c r="B3" s="107"/>
      <c r="C3" s="107"/>
      <c r="D3" s="107"/>
      <c r="E3" s="107"/>
      <c r="F3" s="107"/>
      <c r="G3" s="107"/>
      <c r="I3" s="62" t="s">
        <v>10</v>
      </c>
      <c r="J3" s="62">
        <v>143000</v>
      </c>
      <c r="K3" s="62" t="str">
        <f>IFERROR(VLOOKUP(Sheet1!S46,B5:G33,MATCH(Sheet1!S18,'附属書1付図2 B値'!$B$5:$G$5,-1),TRUE),"計算不可")</f>
        <v>計算不可</v>
      </c>
      <c r="L3" s="62" t="str">
        <f>IFERROR(VLOOKUP(Sheet1!W46,'附属書1付図2 B値'!$B$5:$G33,MATCH(Sheet1!W18,'附属書1付図2 B値'!$B$5:$G$5,-1),TRUE),"計算不可")</f>
        <v>計算不可</v>
      </c>
      <c r="M3" s="62" t="str">
        <f>IFERROR(VLOOKUP(Sheet1!AA46,'附属書1付図2 B値'!$B$5:$G$33,MATCH(Sheet1!AA18,'附属書1付図2 B値'!$B$5:$G$5,-1),TRUE),"計算不可")</f>
        <v>計算不可</v>
      </c>
      <c r="N3" s="62" t="str">
        <f>IFERROR(VLOOKUP(Sheet1!AE46,'附属書1付図2 B値'!$B$5:$G$33,MATCH(Sheet1!AE18,'附属書1付図2 B値'!$B$5:$G$5,-1),TRUE),"計算不可")</f>
        <v>計算不可</v>
      </c>
      <c r="O3" s="61"/>
    </row>
    <row r="4" spans="1:15">
      <c r="A4" s="28"/>
      <c r="B4" s="29"/>
      <c r="C4" s="108" t="s">
        <v>4</v>
      </c>
      <c r="D4" s="108"/>
      <c r="E4" s="108"/>
      <c r="F4" s="108"/>
      <c r="G4" s="108"/>
      <c r="I4" s="63" t="s">
        <v>8</v>
      </c>
      <c r="J4" s="63">
        <v>193000</v>
      </c>
      <c r="K4" s="63" t="str">
        <f>IFERROR(VLOOKUP(Sheet1!S46,B72:G106,MATCH(Sheet1!S18,$B$72:$G$72,-1),TRUE),"計算不可")</f>
        <v>計算不可</v>
      </c>
      <c r="L4" s="63" t="str">
        <f>IFERROR(VLOOKUP(Sheet1!W46,$B$72:$G$106,MATCH(Sheet1!W18,$B$72:$G$72,-1),TRUE),"計算不可")</f>
        <v>計算不可</v>
      </c>
      <c r="M4" s="63" t="str">
        <f>IFERROR(VLOOKUP(Sheet1!AA46,$B$72:$G$106,MATCH(Sheet1!AA18,$B$72:$G$72,-1),TRUE),"計算不可")</f>
        <v>計算不可</v>
      </c>
      <c r="N4" s="63" t="str">
        <f>IFERROR(VLOOKUP(Sheet1!AE46,$B$72:$G$106,MATCH(Sheet1!AE18,$B$72:$G$72,-1),TRUE),"計算不可")</f>
        <v>計算不可</v>
      </c>
      <c r="O4" s="17"/>
    </row>
    <row r="5" spans="1:15">
      <c r="A5" s="30"/>
      <c r="B5" s="31"/>
      <c r="C5" s="5">
        <v>480</v>
      </c>
      <c r="D5" s="5">
        <v>425</v>
      </c>
      <c r="E5" s="5">
        <v>370</v>
      </c>
      <c r="F5" s="5">
        <v>260</v>
      </c>
      <c r="G5" s="5">
        <v>150</v>
      </c>
      <c r="I5" s="62" t="s">
        <v>9</v>
      </c>
      <c r="J5" s="63">
        <v>193000</v>
      </c>
      <c r="K5" s="62" t="str">
        <f>IFERROR(VLOOKUP(Sheet1!S46,$B$37:$G$68,MATCH(Sheet1!S18,$B$37:$G$37,-1),TRUE),"計算不可")</f>
        <v>計算不可</v>
      </c>
      <c r="L5" s="62" t="str">
        <f>IFERROR(VLOOKUP(Sheet1!W46,$B$37:$G$68,MATCH(Sheet1!W18,$B$37:$G$37,-1),TRUE),"計算不可")</f>
        <v>計算不可</v>
      </c>
      <c r="M5" s="62" t="str">
        <f>IFERROR(VLOOKUP(Sheet1!AA46,$B$37:$G$68,MATCH(Sheet1!AA18,$B$37:$G$37,-1),TRUE),"計算不可")</f>
        <v>計算不可</v>
      </c>
      <c r="N5" s="62" t="str">
        <f>IFERROR(VLOOKUP(Sheet1!AE46,$B$37:$G$68,MATCH(Sheet1!AE18,$B$37:$G$37,-1),TRUE),"計算不可")</f>
        <v>計算不可</v>
      </c>
      <c r="O5" s="61"/>
    </row>
    <row r="6" spans="1:15">
      <c r="A6" s="108" t="s">
        <v>3</v>
      </c>
      <c r="B6" s="6">
        <v>1.2999999999999999E-4</v>
      </c>
      <c r="C6" s="9"/>
      <c r="D6" s="9"/>
      <c r="E6" s="9"/>
      <c r="F6" s="9"/>
      <c r="G6" s="9">
        <v>12</v>
      </c>
      <c r="I6" s="63" t="s">
        <v>7</v>
      </c>
      <c r="J6" s="63">
        <v>193000</v>
      </c>
      <c r="K6" s="63" t="str">
        <f>IFERROR(VLOOKUP(Sheet1!S46,$B$110:$F$144,MATCH(Sheet1!S18,$B$110:$F$110,-1),TRUE),"計算不可")</f>
        <v>計算不可</v>
      </c>
      <c r="L6" s="63" t="str">
        <f>IFERROR(VLOOKUP(Sheet1!W46,$B$110:$F$144,MATCH(Sheet1!W18,$B$110:$F$110,-1),TRUE),"計算不可")</f>
        <v>計算不可</v>
      </c>
      <c r="M6" s="63" t="str">
        <f>IFERROR(VLOOKUP(Sheet1!AA46,$B$110:$F$144,MATCH(Sheet1!AA18,$B$110:$F$110,-1),TRUE),"計算不可")</f>
        <v>計算不可</v>
      </c>
      <c r="N6" s="63" t="str">
        <f>IFERROR(VLOOKUP(Sheet1!AE46,$B$110:$F$144,MATCH(Sheet1!AE18,$B$110:$F$110,-1),TRUE),"計算不可")</f>
        <v>計算不可</v>
      </c>
      <c r="O6" s="17"/>
    </row>
    <row r="7" spans="1:15">
      <c r="A7" s="108"/>
      <c r="B7" s="6">
        <v>1.3999999999999999E-4</v>
      </c>
      <c r="C7" s="10"/>
      <c r="D7" s="10"/>
      <c r="E7" s="10"/>
      <c r="F7" s="10">
        <v>12</v>
      </c>
      <c r="G7" s="10">
        <v>13</v>
      </c>
      <c r="I7" s="63" t="s">
        <v>6</v>
      </c>
      <c r="J7" s="63">
        <v>193000</v>
      </c>
      <c r="K7" s="64" t="str">
        <f>IFERROR(VLOOKUP(Sheet1!S46,$B$148:$G$179,MATCH(Sheet1!S18,$B$148:$G$148,-1),TRUE),"計算不可")</f>
        <v>計算不可</v>
      </c>
      <c r="L7" s="64" t="str">
        <f>IFERROR(VLOOKUP(Sheet1!W46,$B$148:$G$179,MATCH(Sheet1!W18,$B$148:$G$148,-1),TRUE),"計算不可")</f>
        <v>計算不可</v>
      </c>
      <c r="M7" s="64" t="str">
        <f>IFERROR(VLOOKUP(Sheet1!AA46,$B$148:$G$179,MATCH(Sheet1!AA18,$B$148:$G$148,-1),TRUE),"計算不可")</f>
        <v>計算不可</v>
      </c>
      <c r="N7" s="64" t="str">
        <f>IFERROR(VLOOKUP(Sheet1!AE46,$B$148:$G$179,MATCH(Sheet1!AE18,$B$148:$G$148,-1),TRUE),"計算不可")</f>
        <v>計算不可</v>
      </c>
    </row>
    <row r="8" spans="1:15">
      <c r="A8" s="108"/>
      <c r="B8" s="6">
        <v>1.4999999999999999E-4</v>
      </c>
      <c r="C8" s="10"/>
      <c r="D8" s="10"/>
      <c r="E8" s="10">
        <v>12</v>
      </c>
      <c r="F8" s="10">
        <v>13.5</v>
      </c>
      <c r="G8" s="10">
        <v>14</v>
      </c>
    </row>
    <row r="9" spans="1:15">
      <c r="A9" s="108"/>
      <c r="B9" s="6">
        <v>1.6000000000000001E-4</v>
      </c>
      <c r="C9" s="10"/>
      <c r="D9" s="10">
        <v>12</v>
      </c>
      <c r="E9" s="10">
        <v>12.5</v>
      </c>
      <c r="F9" s="10">
        <v>14</v>
      </c>
      <c r="G9" s="10">
        <v>15.5</v>
      </c>
    </row>
    <row r="10" spans="1:15">
      <c r="A10" s="108"/>
      <c r="B10" s="6">
        <v>1.7000000000000001E-4</v>
      </c>
      <c r="C10" s="10">
        <v>12</v>
      </c>
      <c r="D10" s="10">
        <v>13</v>
      </c>
      <c r="E10" s="10">
        <v>13.5</v>
      </c>
      <c r="F10" s="10">
        <v>15.5</v>
      </c>
      <c r="G10" s="10">
        <v>16.5</v>
      </c>
    </row>
    <row r="11" spans="1:15">
      <c r="A11" s="108"/>
      <c r="B11" s="6">
        <v>2.0000000000000001E-4</v>
      </c>
      <c r="C11" s="10">
        <v>14</v>
      </c>
      <c r="D11" s="10">
        <v>15.5</v>
      </c>
      <c r="E11" s="10">
        <v>16.5</v>
      </c>
      <c r="F11" s="10">
        <v>18.5</v>
      </c>
      <c r="G11" s="10">
        <v>19.5</v>
      </c>
    </row>
    <row r="12" spans="1:15">
      <c r="A12" s="108"/>
      <c r="B12" s="6">
        <v>2.5000000000000001E-4</v>
      </c>
      <c r="C12" s="10">
        <v>18</v>
      </c>
      <c r="D12" s="10">
        <v>19</v>
      </c>
      <c r="E12" s="10">
        <v>21</v>
      </c>
      <c r="F12" s="10">
        <v>23</v>
      </c>
      <c r="G12" s="10">
        <v>25</v>
      </c>
    </row>
    <row r="13" spans="1:15">
      <c r="A13" s="108"/>
      <c r="B13" s="6">
        <v>2.9999999999999997E-4</v>
      </c>
      <c r="C13" s="10">
        <v>22</v>
      </c>
      <c r="D13" s="10">
        <v>23</v>
      </c>
      <c r="E13" s="10">
        <v>25</v>
      </c>
      <c r="F13" s="10">
        <v>28</v>
      </c>
      <c r="G13" s="10">
        <v>30</v>
      </c>
    </row>
    <row r="14" spans="1:15">
      <c r="A14" s="108"/>
      <c r="B14" s="6">
        <v>4.0000000000000002E-4</v>
      </c>
      <c r="C14" s="10">
        <v>26</v>
      </c>
      <c r="D14" s="10">
        <v>29.5</v>
      </c>
      <c r="E14" s="10">
        <v>33</v>
      </c>
      <c r="F14" s="10">
        <v>37</v>
      </c>
      <c r="G14" s="10">
        <v>40.5</v>
      </c>
    </row>
    <row r="15" spans="1:15">
      <c r="A15" s="108"/>
      <c r="B15" s="6">
        <v>5.0000000000000001E-4</v>
      </c>
      <c r="C15" s="10">
        <v>27</v>
      </c>
      <c r="D15" s="10">
        <v>32</v>
      </c>
      <c r="E15" s="10">
        <v>38</v>
      </c>
      <c r="F15" s="10">
        <v>48</v>
      </c>
      <c r="G15" s="10">
        <v>50.5</v>
      </c>
    </row>
    <row r="16" spans="1:15">
      <c r="A16" s="108"/>
      <c r="B16" s="6">
        <v>5.9999999999999995E-4</v>
      </c>
      <c r="C16" s="10">
        <v>28</v>
      </c>
      <c r="D16" s="10">
        <v>34</v>
      </c>
      <c r="E16" s="10">
        <v>40.5</v>
      </c>
      <c r="F16" s="10">
        <v>51</v>
      </c>
      <c r="G16" s="10">
        <v>60.5</v>
      </c>
    </row>
    <row r="17" spans="1:7">
      <c r="A17" s="108"/>
      <c r="B17" s="6">
        <v>6.9999999999999999E-4</v>
      </c>
      <c r="C17" s="10">
        <v>30</v>
      </c>
      <c r="D17" s="10">
        <v>35.5</v>
      </c>
      <c r="E17" s="10">
        <v>43</v>
      </c>
      <c r="F17" s="10">
        <v>54</v>
      </c>
      <c r="G17" s="10">
        <v>67.5</v>
      </c>
    </row>
    <row r="18" spans="1:7">
      <c r="A18" s="108"/>
      <c r="B18" s="6">
        <v>8.0000000000000004E-4</v>
      </c>
      <c r="C18" s="10">
        <v>31</v>
      </c>
      <c r="D18" s="10">
        <v>37</v>
      </c>
      <c r="E18" s="10">
        <v>44</v>
      </c>
      <c r="F18" s="10">
        <v>56</v>
      </c>
      <c r="G18" s="10">
        <v>72</v>
      </c>
    </row>
    <row r="19" spans="1:7">
      <c r="A19" s="108"/>
      <c r="B19" s="6">
        <v>8.9999999999999998E-4</v>
      </c>
      <c r="C19" s="10">
        <v>32</v>
      </c>
      <c r="D19" s="10">
        <v>38</v>
      </c>
      <c r="E19" s="10">
        <v>45</v>
      </c>
      <c r="F19" s="10">
        <v>57</v>
      </c>
      <c r="G19" s="10">
        <v>75</v>
      </c>
    </row>
    <row r="20" spans="1:7">
      <c r="A20" s="108"/>
      <c r="B20" s="6">
        <v>1E-3</v>
      </c>
      <c r="C20" s="10">
        <v>33</v>
      </c>
      <c r="D20" s="10">
        <v>39</v>
      </c>
      <c r="E20" s="10">
        <v>46</v>
      </c>
      <c r="F20" s="10">
        <v>59</v>
      </c>
      <c r="G20" s="10">
        <v>78</v>
      </c>
    </row>
    <row r="21" spans="1:7">
      <c r="A21" s="108"/>
      <c r="B21" s="6">
        <v>1.5E-3</v>
      </c>
      <c r="C21" s="10">
        <v>35.5</v>
      </c>
      <c r="D21" s="10">
        <v>42</v>
      </c>
      <c r="E21" s="10">
        <v>49.5</v>
      </c>
      <c r="F21" s="10">
        <v>63</v>
      </c>
      <c r="G21" s="10">
        <v>81</v>
      </c>
    </row>
    <row r="22" spans="1:7">
      <c r="A22" s="108"/>
      <c r="B22" s="6">
        <v>2E-3</v>
      </c>
      <c r="C22" s="10">
        <v>37</v>
      </c>
      <c r="D22" s="10">
        <v>44</v>
      </c>
      <c r="E22" s="10">
        <v>52</v>
      </c>
      <c r="F22" s="10">
        <v>66</v>
      </c>
      <c r="G22" s="10">
        <v>84</v>
      </c>
    </row>
    <row r="23" spans="1:7">
      <c r="A23" s="108"/>
      <c r="B23" s="6">
        <v>2.5000000000000001E-3</v>
      </c>
      <c r="C23" s="10">
        <v>39</v>
      </c>
      <c r="D23" s="10">
        <v>46</v>
      </c>
      <c r="E23" s="10">
        <v>54</v>
      </c>
      <c r="F23" s="10">
        <v>68</v>
      </c>
      <c r="G23" s="10">
        <v>87</v>
      </c>
    </row>
    <row r="24" spans="1:7">
      <c r="A24" s="108"/>
      <c r="B24" s="6">
        <v>3.0000000000000001E-3</v>
      </c>
      <c r="C24" s="10">
        <v>40.5</v>
      </c>
      <c r="D24" s="10">
        <v>47</v>
      </c>
      <c r="E24" s="10">
        <v>55.5</v>
      </c>
      <c r="F24" s="10">
        <v>70</v>
      </c>
      <c r="G24" s="10">
        <v>88</v>
      </c>
    </row>
    <row r="25" spans="1:7">
      <c r="A25" s="108"/>
      <c r="B25" s="6">
        <v>4.0000000000000001E-3</v>
      </c>
      <c r="C25" s="10">
        <v>42</v>
      </c>
      <c r="D25" s="10">
        <v>49.5</v>
      </c>
      <c r="E25" s="10">
        <v>58</v>
      </c>
      <c r="F25" s="10">
        <v>72</v>
      </c>
      <c r="G25" s="10">
        <v>89</v>
      </c>
    </row>
    <row r="26" spans="1:7">
      <c r="A26" s="108"/>
      <c r="B26" s="6">
        <v>5.0000000000000001E-3</v>
      </c>
      <c r="C26" s="10">
        <v>44.5</v>
      </c>
      <c r="D26" s="10">
        <v>51</v>
      </c>
      <c r="E26" s="10">
        <v>60</v>
      </c>
      <c r="F26" s="10">
        <v>74</v>
      </c>
      <c r="G26" s="10">
        <v>90</v>
      </c>
    </row>
    <row r="27" spans="1:7">
      <c r="A27" s="108"/>
      <c r="B27" s="6">
        <v>6.0000000000000001E-3</v>
      </c>
      <c r="C27" s="10">
        <v>46</v>
      </c>
      <c r="D27" s="10">
        <v>52.5</v>
      </c>
      <c r="E27" s="10">
        <v>61.5</v>
      </c>
      <c r="F27" s="10">
        <v>77</v>
      </c>
      <c r="G27" s="10">
        <v>91</v>
      </c>
    </row>
    <row r="28" spans="1:7">
      <c r="A28" s="108"/>
      <c r="B28" s="6">
        <v>7.0000000000000001E-3</v>
      </c>
      <c r="C28" s="10">
        <v>47</v>
      </c>
      <c r="D28" s="10">
        <v>54.5</v>
      </c>
      <c r="E28" s="10">
        <v>63</v>
      </c>
      <c r="F28" s="10">
        <v>78</v>
      </c>
      <c r="G28" s="10">
        <v>92</v>
      </c>
    </row>
    <row r="29" spans="1:7">
      <c r="A29" s="108"/>
      <c r="B29" s="6">
        <v>8.0000000000000002E-3</v>
      </c>
      <c r="C29" s="10">
        <v>48</v>
      </c>
      <c r="D29" s="10">
        <v>55.5</v>
      </c>
      <c r="E29" s="10">
        <v>64.5</v>
      </c>
      <c r="F29" s="10">
        <v>79</v>
      </c>
      <c r="G29" s="10">
        <v>93</v>
      </c>
    </row>
    <row r="30" spans="1:7">
      <c r="A30" s="108"/>
      <c r="B30" s="6">
        <v>8.9999999999999993E-3</v>
      </c>
      <c r="C30" s="10">
        <v>50</v>
      </c>
      <c r="D30" s="10">
        <v>57</v>
      </c>
      <c r="E30" s="10">
        <v>65.5</v>
      </c>
      <c r="F30" s="10">
        <v>80</v>
      </c>
      <c r="G30" s="10">
        <v>94</v>
      </c>
    </row>
    <row r="31" spans="1:7">
      <c r="A31" s="108"/>
      <c r="B31" s="6">
        <v>0.01</v>
      </c>
      <c r="C31" s="10">
        <v>51</v>
      </c>
      <c r="D31" s="10">
        <v>58</v>
      </c>
      <c r="E31" s="10">
        <v>67</v>
      </c>
      <c r="F31" s="10">
        <v>80.5</v>
      </c>
      <c r="G31" s="10">
        <v>95</v>
      </c>
    </row>
    <row r="32" spans="1:7">
      <c r="A32" s="108"/>
      <c r="B32" s="6">
        <v>1.4999999999999999E-2</v>
      </c>
      <c r="C32" s="10">
        <v>55</v>
      </c>
      <c r="D32" s="10">
        <v>62</v>
      </c>
      <c r="E32" s="10">
        <v>71</v>
      </c>
      <c r="F32" s="10">
        <v>86</v>
      </c>
      <c r="G32" s="10">
        <v>95</v>
      </c>
    </row>
    <row r="33" spans="1:12">
      <c r="A33" s="108"/>
      <c r="B33" s="6">
        <v>0.02</v>
      </c>
      <c r="C33" s="9">
        <v>58</v>
      </c>
      <c r="D33" s="9">
        <v>65</v>
      </c>
      <c r="E33" s="9">
        <v>75</v>
      </c>
      <c r="F33" s="9">
        <v>89</v>
      </c>
      <c r="G33" s="9">
        <v>95</v>
      </c>
    </row>
    <row r="35" spans="1:12">
      <c r="A35" s="107" t="s">
        <v>9</v>
      </c>
      <c r="B35" s="107"/>
      <c r="C35" s="107"/>
      <c r="D35" s="107"/>
      <c r="E35" s="107"/>
      <c r="F35" s="107"/>
      <c r="G35" s="107"/>
      <c r="H35" s="7"/>
      <c r="I35" s="7"/>
      <c r="J35" s="7"/>
      <c r="K35" s="7"/>
      <c r="L35" s="7"/>
    </row>
    <row r="36" spans="1:12">
      <c r="A36" s="25"/>
      <c r="B36" s="26"/>
      <c r="C36" s="108" t="s">
        <v>4</v>
      </c>
      <c r="D36" s="108"/>
      <c r="E36" s="108"/>
      <c r="F36" s="108"/>
      <c r="G36" s="108"/>
      <c r="H36" s="8"/>
      <c r="I36" s="8"/>
      <c r="J36" s="8"/>
      <c r="K36" s="8"/>
      <c r="L36" s="8"/>
    </row>
    <row r="37" spans="1:12">
      <c r="A37" s="27"/>
      <c r="B37" s="20"/>
      <c r="C37" s="5">
        <v>650</v>
      </c>
      <c r="D37" s="5">
        <v>480</v>
      </c>
      <c r="E37" s="5">
        <v>370</v>
      </c>
      <c r="F37" s="5">
        <v>200</v>
      </c>
      <c r="G37" s="5">
        <v>40</v>
      </c>
    </row>
    <row r="38" spans="1:12">
      <c r="A38" s="112" t="s">
        <v>5</v>
      </c>
      <c r="B38" s="6">
        <v>1.7000000000000001E-4</v>
      </c>
      <c r="C38" s="10"/>
      <c r="D38" s="10"/>
      <c r="E38" s="10"/>
      <c r="F38" s="10"/>
      <c r="G38" s="10">
        <v>16</v>
      </c>
    </row>
    <row r="39" spans="1:12">
      <c r="A39" s="112"/>
      <c r="B39" s="6">
        <v>1.8000000000000001E-4</v>
      </c>
      <c r="C39" s="10"/>
      <c r="D39" s="10"/>
      <c r="E39" s="10"/>
      <c r="F39" s="10">
        <v>16</v>
      </c>
      <c r="G39" s="10">
        <v>17.5</v>
      </c>
    </row>
    <row r="40" spans="1:12">
      <c r="A40" s="112"/>
      <c r="B40" s="6">
        <v>1.9000000000000001E-4</v>
      </c>
      <c r="C40" s="10"/>
      <c r="D40" s="10"/>
      <c r="E40" s="10">
        <v>16</v>
      </c>
      <c r="F40" s="10">
        <v>17.5</v>
      </c>
      <c r="G40" s="10">
        <v>19</v>
      </c>
    </row>
    <row r="41" spans="1:12">
      <c r="A41" s="112"/>
      <c r="B41" s="6">
        <v>2.2000000000000001E-4</v>
      </c>
      <c r="C41" s="10"/>
      <c r="D41" s="10">
        <v>16</v>
      </c>
      <c r="E41" s="10">
        <v>17.5</v>
      </c>
      <c r="F41" s="10">
        <v>19.5</v>
      </c>
      <c r="G41" s="10">
        <v>21.5</v>
      </c>
    </row>
    <row r="42" spans="1:12">
      <c r="A42" s="112"/>
      <c r="B42" s="6">
        <v>2.3000000000000001E-4</v>
      </c>
      <c r="C42" s="10">
        <v>16</v>
      </c>
      <c r="D42" s="10">
        <v>17</v>
      </c>
      <c r="E42" s="10">
        <v>19</v>
      </c>
      <c r="F42" s="10">
        <v>21</v>
      </c>
      <c r="G42" s="10">
        <v>23</v>
      </c>
    </row>
    <row r="43" spans="1:12">
      <c r="A43" s="112"/>
      <c r="B43" s="6">
        <v>2.5000000000000001E-4</v>
      </c>
      <c r="C43" s="10">
        <v>17.5</v>
      </c>
      <c r="D43" s="10">
        <v>19</v>
      </c>
      <c r="E43" s="10">
        <v>20</v>
      </c>
      <c r="F43" s="10">
        <v>22.5</v>
      </c>
      <c r="G43" s="10">
        <v>24</v>
      </c>
    </row>
    <row r="44" spans="1:12">
      <c r="A44" s="112"/>
      <c r="B44" s="6">
        <v>2.9999999999999997E-4</v>
      </c>
      <c r="C44" s="10">
        <v>21</v>
      </c>
      <c r="D44" s="10">
        <v>23</v>
      </c>
      <c r="E44" s="10">
        <v>25</v>
      </c>
      <c r="F44" s="10">
        <v>27</v>
      </c>
      <c r="G44" s="10">
        <v>29</v>
      </c>
    </row>
    <row r="45" spans="1:12">
      <c r="A45" s="112"/>
      <c r="B45" s="6">
        <v>4.0000000000000002E-4</v>
      </c>
      <c r="C45" s="10">
        <v>28</v>
      </c>
      <c r="D45" s="10">
        <v>30</v>
      </c>
      <c r="E45" s="10">
        <v>33</v>
      </c>
      <c r="F45" s="10">
        <v>35</v>
      </c>
      <c r="G45" s="10">
        <v>39</v>
      </c>
    </row>
    <row r="46" spans="1:12">
      <c r="A46" s="112"/>
      <c r="B46" s="6">
        <v>5.0000000000000001E-4</v>
      </c>
      <c r="C46" s="10">
        <v>33</v>
      </c>
      <c r="D46" s="10">
        <v>37</v>
      </c>
      <c r="E46" s="10">
        <v>41</v>
      </c>
      <c r="F46" s="10">
        <v>44.5</v>
      </c>
      <c r="G46" s="10">
        <v>49.5</v>
      </c>
    </row>
    <row r="47" spans="1:12">
      <c r="A47" s="112"/>
      <c r="B47" s="6">
        <v>5.9999999999999995E-4</v>
      </c>
      <c r="C47" s="10">
        <v>35</v>
      </c>
      <c r="D47" s="10">
        <v>41</v>
      </c>
      <c r="E47" s="10">
        <v>45</v>
      </c>
      <c r="F47" s="10">
        <v>51.5</v>
      </c>
      <c r="G47" s="10">
        <v>58</v>
      </c>
    </row>
    <row r="48" spans="1:12">
      <c r="A48" s="112"/>
      <c r="B48" s="6">
        <v>6.9999999999999999E-4</v>
      </c>
      <c r="C48" s="10">
        <v>37</v>
      </c>
      <c r="D48" s="10">
        <v>44</v>
      </c>
      <c r="E48" s="10">
        <v>47.5</v>
      </c>
      <c r="F48" s="10">
        <v>54</v>
      </c>
      <c r="G48" s="10">
        <v>61</v>
      </c>
    </row>
    <row r="49" spans="1:7">
      <c r="A49" s="112"/>
      <c r="B49" s="6">
        <v>8.0000000000000004E-4</v>
      </c>
      <c r="C49" s="10">
        <v>39</v>
      </c>
      <c r="D49" s="10">
        <v>46</v>
      </c>
      <c r="E49" s="10">
        <v>50</v>
      </c>
      <c r="F49" s="10">
        <v>56</v>
      </c>
      <c r="G49" s="10">
        <v>64</v>
      </c>
    </row>
    <row r="50" spans="1:7">
      <c r="A50" s="112"/>
      <c r="B50" s="6">
        <v>8.9999999999999998E-4</v>
      </c>
      <c r="C50" s="10">
        <v>40.5</v>
      </c>
      <c r="D50" s="10">
        <v>47</v>
      </c>
      <c r="E50" s="10">
        <v>52</v>
      </c>
      <c r="F50" s="10">
        <v>58</v>
      </c>
      <c r="G50" s="10">
        <v>65</v>
      </c>
    </row>
    <row r="51" spans="1:7">
      <c r="A51" s="112"/>
      <c r="B51" s="6">
        <v>1E-3</v>
      </c>
      <c r="C51" s="10">
        <v>41.5</v>
      </c>
      <c r="D51" s="10">
        <v>48.5</v>
      </c>
      <c r="E51" s="10">
        <v>54</v>
      </c>
      <c r="F51" s="10">
        <v>60</v>
      </c>
      <c r="G51" s="10">
        <v>67</v>
      </c>
    </row>
    <row r="52" spans="1:7">
      <c r="A52" s="112"/>
      <c r="B52" s="6">
        <v>1.5E-3</v>
      </c>
      <c r="C52" s="10">
        <v>45.5</v>
      </c>
      <c r="D52" s="10">
        <v>54</v>
      </c>
      <c r="E52" s="10">
        <v>59</v>
      </c>
      <c r="F52" s="10">
        <v>66</v>
      </c>
      <c r="G52" s="10">
        <v>75</v>
      </c>
    </row>
    <row r="53" spans="1:7">
      <c r="A53" s="112"/>
      <c r="B53" s="6">
        <v>2E-3</v>
      </c>
      <c r="C53" s="10">
        <v>49</v>
      </c>
      <c r="D53" s="10">
        <v>57</v>
      </c>
      <c r="E53" s="10">
        <v>62.5</v>
      </c>
      <c r="F53" s="10">
        <v>70.5</v>
      </c>
      <c r="G53" s="10">
        <v>80</v>
      </c>
    </row>
    <row r="54" spans="1:7">
      <c r="A54" s="112"/>
      <c r="B54" s="6">
        <v>2.5000000000000001E-3</v>
      </c>
      <c r="C54" s="10">
        <v>51.5</v>
      </c>
      <c r="D54" s="10">
        <v>59.5</v>
      </c>
      <c r="E54" s="10">
        <v>65</v>
      </c>
      <c r="F54" s="10">
        <v>74</v>
      </c>
      <c r="G54" s="10">
        <v>82</v>
      </c>
    </row>
    <row r="55" spans="1:7">
      <c r="A55" s="112"/>
      <c r="B55" s="6">
        <v>3.0000000000000001E-3</v>
      </c>
      <c r="C55" s="10">
        <v>53</v>
      </c>
      <c r="D55" s="10">
        <v>61</v>
      </c>
      <c r="E55" s="10">
        <v>67</v>
      </c>
      <c r="F55" s="10">
        <v>77</v>
      </c>
      <c r="G55" s="10">
        <v>85</v>
      </c>
    </row>
    <row r="56" spans="1:7">
      <c r="A56" s="112"/>
      <c r="B56" s="6">
        <v>4.0000000000000001E-3</v>
      </c>
      <c r="C56" s="10">
        <v>55</v>
      </c>
      <c r="D56" s="10">
        <v>63.5</v>
      </c>
      <c r="E56" s="10">
        <v>70</v>
      </c>
      <c r="F56" s="10">
        <v>80</v>
      </c>
      <c r="G56" s="10">
        <v>88</v>
      </c>
    </row>
    <row r="57" spans="1:7">
      <c r="A57" s="112"/>
      <c r="B57" s="6">
        <v>5.0000000000000001E-3</v>
      </c>
      <c r="C57" s="10">
        <v>57</v>
      </c>
      <c r="D57" s="10">
        <v>65</v>
      </c>
      <c r="E57" s="10">
        <v>72</v>
      </c>
      <c r="F57" s="10">
        <v>82</v>
      </c>
      <c r="G57" s="10">
        <v>90</v>
      </c>
    </row>
    <row r="58" spans="1:7">
      <c r="A58" s="112"/>
      <c r="B58" s="6">
        <v>6.0000000000000001E-3</v>
      </c>
      <c r="C58" s="10">
        <v>58</v>
      </c>
      <c r="D58" s="10">
        <v>67</v>
      </c>
      <c r="E58" s="10">
        <v>73</v>
      </c>
      <c r="F58" s="10">
        <v>84</v>
      </c>
      <c r="G58" s="10">
        <v>91</v>
      </c>
    </row>
    <row r="59" spans="1:7">
      <c r="A59" s="112"/>
      <c r="B59" s="6">
        <v>7.0000000000000001E-3</v>
      </c>
      <c r="C59" s="10">
        <v>59</v>
      </c>
      <c r="D59" s="10">
        <v>68</v>
      </c>
      <c r="E59" s="10">
        <v>75</v>
      </c>
      <c r="F59" s="10">
        <v>85</v>
      </c>
      <c r="G59" s="10">
        <v>93</v>
      </c>
    </row>
    <row r="60" spans="1:7">
      <c r="A60" s="112"/>
      <c r="B60" s="6">
        <v>8.0000000000000002E-3</v>
      </c>
      <c r="C60" s="10">
        <v>60</v>
      </c>
      <c r="D60" s="10">
        <v>69</v>
      </c>
      <c r="E60" s="10">
        <v>76</v>
      </c>
      <c r="F60" s="10">
        <v>86</v>
      </c>
      <c r="G60" s="10">
        <v>94</v>
      </c>
    </row>
    <row r="61" spans="1:7">
      <c r="A61" s="112"/>
      <c r="B61" s="6">
        <v>8.9999999999999993E-3</v>
      </c>
      <c r="C61" s="10">
        <v>60.5</v>
      </c>
      <c r="D61" s="10">
        <v>70</v>
      </c>
      <c r="E61" s="10">
        <v>77</v>
      </c>
      <c r="F61" s="10">
        <v>87</v>
      </c>
      <c r="G61" s="10">
        <v>95</v>
      </c>
    </row>
    <row r="62" spans="1:7">
      <c r="A62" s="112"/>
      <c r="B62" s="6">
        <v>0.01</v>
      </c>
      <c r="C62" s="10">
        <v>61</v>
      </c>
      <c r="D62" s="10">
        <v>70.5</v>
      </c>
      <c r="E62" s="10">
        <v>78</v>
      </c>
      <c r="F62" s="10">
        <v>88</v>
      </c>
      <c r="G62" s="10">
        <v>96</v>
      </c>
    </row>
    <row r="63" spans="1:7">
      <c r="A63" s="112"/>
      <c r="B63" s="6">
        <v>1.4999999999999999E-2</v>
      </c>
      <c r="C63" s="10">
        <v>63</v>
      </c>
      <c r="D63" s="10">
        <v>72</v>
      </c>
      <c r="E63" s="10">
        <v>80</v>
      </c>
      <c r="F63" s="10">
        <v>90</v>
      </c>
      <c r="G63" s="10">
        <v>98</v>
      </c>
    </row>
    <row r="64" spans="1:7">
      <c r="A64" s="112"/>
      <c r="B64" s="6">
        <v>0.02</v>
      </c>
      <c r="C64" s="19">
        <v>64.5</v>
      </c>
      <c r="D64" s="10">
        <v>75</v>
      </c>
      <c r="E64" s="10">
        <v>81</v>
      </c>
      <c r="F64" s="10">
        <v>91</v>
      </c>
      <c r="G64" s="18">
        <v>100</v>
      </c>
    </row>
    <row r="65" spans="1:7">
      <c r="A65" s="112"/>
      <c r="B65" s="6">
        <v>2.5000000000000001E-2</v>
      </c>
      <c r="C65" s="19">
        <v>65</v>
      </c>
      <c r="D65" s="10">
        <v>77</v>
      </c>
      <c r="E65" s="10">
        <v>82</v>
      </c>
      <c r="F65" s="10">
        <v>92</v>
      </c>
      <c r="G65" s="18">
        <v>101</v>
      </c>
    </row>
    <row r="66" spans="1:7">
      <c r="A66" s="112"/>
      <c r="B66" s="6">
        <v>0.03</v>
      </c>
      <c r="C66" s="19">
        <v>66</v>
      </c>
      <c r="D66" s="10">
        <v>78</v>
      </c>
      <c r="E66" s="10">
        <v>83</v>
      </c>
      <c r="F66" s="10">
        <v>94</v>
      </c>
      <c r="G66" s="18">
        <v>102</v>
      </c>
    </row>
    <row r="67" spans="1:7">
      <c r="A67" s="112"/>
      <c r="B67" s="6">
        <v>0.04</v>
      </c>
      <c r="C67" s="19">
        <v>67</v>
      </c>
      <c r="D67" s="10">
        <v>80</v>
      </c>
      <c r="E67" s="10">
        <v>85</v>
      </c>
      <c r="F67" s="10">
        <v>96</v>
      </c>
      <c r="G67" s="18">
        <v>103</v>
      </c>
    </row>
    <row r="68" spans="1:7">
      <c r="A68" s="112"/>
      <c r="B68" s="6">
        <v>0.05</v>
      </c>
      <c r="C68" s="19">
        <v>68</v>
      </c>
      <c r="D68" s="10">
        <v>80</v>
      </c>
      <c r="E68" s="10">
        <v>87</v>
      </c>
      <c r="F68" s="10">
        <v>98</v>
      </c>
      <c r="G68" s="18">
        <v>106</v>
      </c>
    </row>
    <row r="69" spans="1:7">
      <c r="A69" s="13"/>
      <c r="B69" s="11"/>
      <c r="C69" s="14"/>
      <c r="D69" s="12"/>
      <c r="E69" s="12"/>
      <c r="F69" s="12"/>
      <c r="G69" s="12"/>
    </row>
    <row r="70" spans="1:7">
      <c r="A70" s="108" t="s">
        <v>8</v>
      </c>
      <c r="B70" s="108"/>
      <c r="C70" s="108"/>
      <c r="D70" s="108"/>
      <c r="E70" s="108"/>
      <c r="F70" s="108"/>
      <c r="G70" s="108"/>
    </row>
    <row r="71" spans="1:7">
      <c r="A71" s="28"/>
      <c r="B71" s="29"/>
      <c r="C71" s="108" t="s">
        <v>4</v>
      </c>
      <c r="D71" s="108"/>
      <c r="E71" s="108"/>
      <c r="F71" s="108"/>
      <c r="G71" s="108"/>
    </row>
    <row r="72" spans="1:7">
      <c r="A72" s="30"/>
      <c r="B72" s="31"/>
      <c r="C72" s="5">
        <v>650</v>
      </c>
      <c r="D72" s="5">
        <v>480</v>
      </c>
      <c r="E72" s="5">
        <v>370</v>
      </c>
      <c r="F72" s="5">
        <v>200</v>
      </c>
      <c r="G72" s="5">
        <v>40</v>
      </c>
    </row>
    <row r="73" spans="1:7">
      <c r="A73" s="112" t="s">
        <v>5</v>
      </c>
      <c r="B73" s="6">
        <v>1.2999999999999999E-4</v>
      </c>
      <c r="C73" s="19"/>
      <c r="D73" s="15"/>
      <c r="E73" s="15"/>
      <c r="F73" s="15"/>
      <c r="G73" s="18">
        <v>12</v>
      </c>
    </row>
    <row r="74" spans="1:7">
      <c r="A74" s="112"/>
      <c r="B74" s="6">
        <v>1.3999999999999999E-4</v>
      </c>
      <c r="C74" s="15"/>
      <c r="D74" s="15"/>
      <c r="E74" s="15"/>
      <c r="F74" s="15">
        <v>12</v>
      </c>
      <c r="G74" s="15">
        <v>13</v>
      </c>
    </row>
    <row r="75" spans="1:7">
      <c r="A75" s="112"/>
      <c r="B75" s="6">
        <v>1.4999999999999999E-4</v>
      </c>
      <c r="C75" s="15"/>
      <c r="D75" s="15"/>
      <c r="E75" s="15">
        <v>12</v>
      </c>
      <c r="F75" s="15">
        <v>13.5</v>
      </c>
      <c r="G75" s="15">
        <v>14</v>
      </c>
    </row>
    <row r="76" spans="1:7">
      <c r="A76" s="112"/>
      <c r="B76" s="6">
        <v>1.6000000000000001E-4</v>
      </c>
      <c r="C76" s="15"/>
      <c r="D76" s="15">
        <v>12</v>
      </c>
      <c r="E76" s="15">
        <v>13</v>
      </c>
      <c r="F76" s="15">
        <v>14</v>
      </c>
      <c r="G76" s="15">
        <v>15</v>
      </c>
    </row>
    <row r="77" spans="1:7">
      <c r="A77" s="112"/>
      <c r="B77" s="6">
        <v>1.8000000000000001E-4</v>
      </c>
      <c r="C77" s="15">
        <v>12</v>
      </c>
      <c r="D77" s="15">
        <v>13.5</v>
      </c>
      <c r="E77" s="15">
        <v>14</v>
      </c>
      <c r="F77" s="15">
        <v>16</v>
      </c>
      <c r="G77" s="15">
        <v>17.5</v>
      </c>
    </row>
    <row r="78" spans="1:7">
      <c r="A78" s="112"/>
      <c r="B78" s="6">
        <v>2.0000000000000001E-4</v>
      </c>
      <c r="C78" s="15">
        <v>13.5</v>
      </c>
      <c r="D78" s="15">
        <v>15</v>
      </c>
      <c r="E78" s="15">
        <v>16</v>
      </c>
      <c r="F78" s="15">
        <v>18</v>
      </c>
      <c r="G78" s="15">
        <v>19</v>
      </c>
    </row>
    <row r="79" spans="1:7">
      <c r="A79" s="112"/>
      <c r="B79" s="6">
        <v>2.5000000000000001E-4</v>
      </c>
      <c r="C79" s="15">
        <v>17.5</v>
      </c>
      <c r="D79" s="15">
        <v>19</v>
      </c>
      <c r="E79" s="15">
        <v>21</v>
      </c>
      <c r="F79" s="15">
        <v>23</v>
      </c>
      <c r="G79" s="15">
        <v>24</v>
      </c>
    </row>
    <row r="80" spans="1:7">
      <c r="A80" s="112"/>
      <c r="B80" s="6">
        <v>2.9999999999999997E-4</v>
      </c>
      <c r="C80" s="15">
        <v>20</v>
      </c>
      <c r="D80" s="15">
        <v>23</v>
      </c>
      <c r="E80" s="15">
        <v>25</v>
      </c>
      <c r="F80" s="15">
        <v>27</v>
      </c>
      <c r="G80" s="15">
        <v>28</v>
      </c>
    </row>
    <row r="81" spans="1:7">
      <c r="A81" s="112"/>
      <c r="B81" s="6">
        <v>4.0000000000000002E-4</v>
      </c>
      <c r="C81" s="15">
        <v>22.5</v>
      </c>
      <c r="D81" s="15">
        <v>27</v>
      </c>
      <c r="E81" s="15">
        <v>30</v>
      </c>
      <c r="F81" s="15">
        <v>35</v>
      </c>
      <c r="G81" s="15">
        <v>38.5</v>
      </c>
    </row>
    <row r="82" spans="1:7">
      <c r="A82" s="112"/>
      <c r="B82" s="6">
        <v>5.0000000000000001E-4</v>
      </c>
      <c r="C82" s="15">
        <v>24</v>
      </c>
      <c r="D82" s="15">
        <v>28</v>
      </c>
      <c r="E82" s="15">
        <v>32</v>
      </c>
      <c r="F82" s="15">
        <v>37.5</v>
      </c>
      <c r="G82" s="15">
        <v>45</v>
      </c>
    </row>
    <row r="83" spans="1:7">
      <c r="A83" s="112"/>
      <c r="B83" s="6">
        <v>5.9999999999999995E-4</v>
      </c>
      <c r="C83" s="15">
        <v>25</v>
      </c>
      <c r="D83" s="15">
        <v>30</v>
      </c>
      <c r="E83" s="15">
        <v>34</v>
      </c>
      <c r="F83" s="15">
        <v>39.5</v>
      </c>
      <c r="G83" s="15">
        <v>50</v>
      </c>
    </row>
    <row r="84" spans="1:7">
      <c r="A84" s="112"/>
      <c r="B84" s="6">
        <v>6.9999999999999999E-4</v>
      </c>
      <c r="C84" s="15">
        <v>26</v>
      </c>
      <c r="D84" s="15">
        <v>31</v>
      </c>
      <c r="E84" s="15">
        <v>36</v>
      </c>
      <c r="F84" s="15">
        <v>41.5</v>
      </c>
      <c r="G84" s="15">
        <v>54</v>
      </c>
    </row>
    <row r="85" spans="1:7">
      <c r="A85" s="112"/>
      <c r="B85" s="6">
        <v>8.0000000000000004E-4</v>
      </c>
      <c r="C85" s="15">
        <v>27</v>
      </c>
      <c r="D85" s="15">
        <v>32</v>
      </c>
      <c r="E85" s="15">
        <v>37</v>
      </c>
      <c r="F85" s="15">
        <v>43</v>
      </c>
      <c r="G85" s="15">
        <v>57</v>
      </c>
    </row>
    <row r="86" spans="1:7">
      <c r="A86" s="112"/>
      <c r="B86" s="6">
        <v>8.9999999999999998E-4</v>
      </c>
      <c r="C86" s="15">
        <v>28</v>
      </c>
      <c r="D86" s="15">
        <v>33</v>
      </c>
      <c r="E86" s="15">
        <v>38</v>
      </c>
      <c r="F86" s="15">
        <v>44.5</v>
      </c>
      <c r="G86" s="15">
        <v>59.5</v>
      </c>
    </row>
    <row r="87" spans="1:7">
      <c r="A87" s="112"/>
      <c r="B87" s="6">
        <v>1E-3</v>
      </c>
      <c r="C87" s="15">
        <v>29</v>
      </c>
      <c r="D87" s="15">
        <v>34</v>
      </c>
      <c r="E87" s="15">
        <v>39.5</v>
      </c>
      <c r="F87" s="15">
        <v>46</v>
      </c>
      <c r="G87" s="15">
        <v>62</v>
      </c>
    </row>
    <row r="88" spans="1:7">
      <c r="A88" s="112"/>
      <c r="B88" s="6">
        <v>1.5E-3</v>
      </c>
      <c r="C88" s="15">
        <v>31</v>
      </c>
      <c r="D88" s="15">
        <v>37</v>
      </c>
      <c r="E88" s="15">
        <v>43</v>
      </c>
      <c r="F88" s="15">
        <v>52</v>
      </c>
      <c r="G88" s="15">
        <v>71</v>
      </c>
    </row>
    <row r="89" spans="1:7">
      <c r="A89" s="112"/>
      <c r="B89" s="6">
        <v>2E-3</v>
      </c>
      <c r="C89" s="15">
        <v>33</v>
      </c>
      <c r="D89" s="15">
        <v>39</v>
      </c>
      <c r="E89" s="15">
        <v>45</v>
      </c>
      <c r="F89" s="15">
        <v>57</v>
      </c>
      <c r="G89" s="15">
        <v>78</v>
      </c>
    </row>
    <row r="90" spans="1:7">
      <c r="A90" s="112"/>
      <c r="B90" s="6">
        <v>2.5000000000000001E-3</v>
      </c>
      <c r="C90" s="15">
        <v>34</v>
      </c>
      <c r="D90" s="15">
        <v>41</v>
      </c>
      <c r="E90" s="15">
        <v>47</v>
      </c>
      <c r="F90" s="15">
        <v>60</v>
      </c>
      <c r="G90" s="15">
        <v>81</v>
      </c>
    </row>
    <row r="91" spans="1:7">
      <c r="A91" s="112"/>
      <c r="B91" s="6">
        <v>3.0000000000000001E-3</v>
      </c>
      <c r="C91" s="15">
        <v>35</v>
      </c>
      <c r="D91" s="15">
        <v>42</v>
      </c>
      <c r="E91" s="15">
        <v>48</v>
      </c>
      <c r="F91" s="15">
        <v>62</v>
      </c>
      <c r="G91" s="15">
        <v>85</v>
      </c>
    </row>
    <row r="92" spans="1:7">
      <c r="A92" s="112"/>
      <c r="B92" s="6">
        <v>4.0000000000000001E-3</v>
      </c>
      <c r="C92" s="15">
        <v>37</v>
      </c>
      <c r="D92" s="15">
        <v>44</v>
      </c>
      <c r="E92" s="15">
        <v>51</v>
      </c>
      <c r="F92" s="15">
        <v>66</v>
      </c>
      <c r="G92" s="15">
        <v>89</v>
      </c>
    </row>
    <row r="93" spans="1:7">
      <c r="A93" s="112"/>
      <c r="B93" s="6">
        <v>5.0000000000000001E-3</v>
      </c>
      <c r="C93" s="15">
        <v>38</v>
      </c>
      <c r="D93" s="15">
        <v>45</v>
      </c>
      <c r="E93" s="15">
        <v>53</v>
      </c>
      <c r="F93" s="15">
        <v>68</v>
      </c>
      <c r="G93" s="15">
        <v>91</v>
      </c>
    </row>
    <row r="94" spans="1:7">
      <c r="A94" s="112"/>
      <c r="B94" s="6">
        <v>6.0000000000000001E-3</v>
      </c>
      <c r="C94" s="15">
        <v>39</v>
      </c>
      <c r="D94" s="15">
        <v>45.5</v>
      </c>
      <c r="E94" s="15">
        <v>54</v>
      </c>
      <c r="F94" s="15">
        <v>70</v>
      </c>
      <c r="G94" s="15">
        <v>93</v>
      </c>
    </row>
    <row r="95" spans="1:7">
      <c r="A95" s="112"/>
      <c r="B95" s="6">
        <v>7.0000000000000001E-3</v>
      </c>
      <c r="C95" s="15">
        <v>40</v>
      </c>
      <c r="D95" s="15">
        <v>46</v>
      </c>
      <c r="E95" s="15">
        <v>55</v>
      </c>
      <c r="F95" s="15">
        <v>71</v>
      </c>
      <c r="G95" s="15">
        <v>94</v>
      </c>
    </row>
    <row r="96" spans="1:7">
      <c r="A96" s="112"/>
      <c r="B96" s="6">
        <v>8.0000000000000002E-3</v>
      </c>
      <c r="C96" s="15">
        <v>40.5</v>
      </c>
      <c r="D96" s="15">
        <v>47</v>
      </c>
      <c r="E96" s="15">
        <v>55.5</v>
      </c>
      <c r="F96" s="15">
        <v>72</v>
      </c>
      <c r="G96" s="15">
        <v>96</v>
      </c>
    </row>
    <row r="97" spans="1:7">
      <c r="A97" s="112"/>
      <c r="B97" s="6">
        <v>8.9999999999999993E-3</v>
      </c>
      <c r="C97" s="15">
        <v>41</v>
      </c>
      <c r="D97" s="15">
        <v>48</v>
      </c>
      <c r="E97" s="15">
        <v>56</v>
      </c>
      <c r="F97" s="15">
        <v>73</v>
      </c>
      <c r="G97" s="15">
        <v>97</v>
      </c>
    </row>
    <row r="98" spans="1:7">
      <c r="A98" s="112"/>
      <c r="B98" s="6">
        <v>0.01</v>
      </c>
      <c r="C98" s="15">
        <v>41.5</v>
      </c>
      <c r="D98" s="15">
        <v>49</v>
      </c>
      <c r="E98" s="15">
        <v>57</v>
      </c>
      <c r="F98" s="15">
        <v>74</v>
      </c>
      <c r="G98" s="15">
        <v>98</v>
      </c>
    </row>
    <row r="99" spans="1:7">
      <c r="A99" s="112"/>
      <c r="B99" s="6">
        <v>1.4999999999999999E-2</v>
      </c>
      <c r="C99" s="15">
        <v>42.5</v>
      </c>
      <c r="D99" s="15">
        <v>50</v>
      </c>
      <c r="E99" s="15">
        <v>58</v>
      </c>
      <c r="F99" s="15">
        <v>76</v>
      </c>
      <c r="G99" s="15">
        <v>100</v>
      </c>
    </row>
    <row r="100" spans="1:7">
      <c r="A100" s="112"/>
      <c r="B100" s="6">
        <v>0.02</v>
      </c>
      <c r="C100" s="19">
        <v>43</v>
      </c>
      <c r="D100" s="15">
        <v>51</v>
      </c>
      <c r="E100" s="15">
        <v>59</v>
      </c>
      <c r="F100" s="15">
        <v>77</v>
      </c>
      <c r="G100" s="18">
        <v>101</v>
      </c>
    </row>
    <row r="101" spans="1:7">
      <c r="A101" s="112"/>
      <c r="B101" s="6">
        <v>2.5000000000000001E-2</v>
      </c>
      <c r="C101" s="19">
        <v>43.5</v>
      </c>
      <c r="D101" s="15">
        <v>52</v>
      </c>
      <c r="E101" s="15">
        <v>60</v>
      </c>
      <c r="F101" s="15">
        <v>78</v>
      </c>
      <c r="G101" s="18">
        <v>102</v>
      </c>
    </row>
    <row r="102" spans="1:7">
      <c r="A102" s="112"/>
      <c r="B102" s="6">
        <v>0.03</v>
      </c>
      <c r="C102" s="19">
        <v>44</v>
      </c>
      <c r="D102" s="15">
        <v>53</v>
      </c>
      <c r="E102" s="15">
        <v>61</v>
      </c>
      <c r="F102" s="15">
        <v>79</v>
      </c>
      <c r="G102" s="18">
        <v>103</v>
      </c>
    </row>
    <row r="103" spans="1:7">
      <c r="A103" s="112"/>
      <c r="B103" s="6">
        <v>0.04</v>
      </c>
      <c r="C103" s="19">
        <v>45</v>
      </c>
      <c r="D103" s="15">
        <v>54</v>
      </c>
      <c r="E103" s="15">
        <v>62</v>
      </c>
      <c r="F103" s="15">
        <v>80</v>
      </c>
      <c r="G103" s="18">
        <v>104</v>
      </c>
    </row>
    <row r="104" spans="1:7">
      <c r="A104" s="112"/>
      <c r="B104" s="6">
        <v>0.05</v>
      </c>
      <c r="C104" s="19">
        <v>45</v>
      </c>
      <c r="D104" s="15">
        <v>54</v>
      </c>
      <c r="E104" s="15">
        <v>63</v>
      </c>
      <c r="F104" s="15">
        <v>81</v>
      </c>
      <c r="G104" s="18">
        <v>105</v>
      </c>
    </row>
    <row r="105" spans="1:7">
      <c r="A105" s="112"/>
      <c r="B105" s="6">
        <v>0.06</v>
      </c>
      <c r="C105" s="19">
        <v>45</v>
      </c>
      <c r="D105" s="15">
        <v>54</v>
      </c>
      <c r="E105" s="15">
        <v>64</v>
      </c>
      <c r="F105" s="15">
        <v>82</v>
      </c>
      <c r="G105" s="18">
        <v>106</v>
      </c>
    </row>
    <row r="106" spans="1:7">
      <c r="A106" s="112"/>
      <c r="B106" s="6">
        <v>7.0000000000000007E-2</v>
      </c>
      <c r="C106" s="19">
        <v>45</v>
      </c>
      <c r="D106" s="15">
        <v>54</v>
      </c>
      <c r="E106" s="15">
        <v>65</v>
      </c>
      <c r="F106" s="15">
        <v>83</v>
      </c>
      <c r="G106" s="18">
        <v>106</v>
      </c>
    </row>
    <row r="108" spans="1:7">
      <c r="A108" s="108" t="s">
        <v>7</v>
      </c>
      <c r="B108" s="108"/>
      <c r="C108" s="108"/>
      <c r="D108" s="108"/>
      <c r="E108" s="108"/>
      <c r="F108" s="108"/>
      <c r="G108" s="17"/>
    </row>
    <row r="109" spans="1:7">
      <c r="A109" s="28"/>
      <c r="B109" s="29"/>
      <c r="C109" s="108" t="s">
        <v>4</v>
      </c>
      <c r="D109" s="108"/>
      <c r="E109" s="108"/>
      <c r="F109" s="108"/>
      <c r="G109" s="17"/>
    </row>
    <row r="110" spans="1:7">
      <c r="A110" s="30"/>
      <c r="B110" s="31"/>
      <c r="C110" s="5">
        <v>425</v>
      </c>
      <c r="D110" s="5">
        <v>315</v>
      </c>
      <c r="E110" s="5">
        <v>200</v>
      </c>
      <c r="F110" s="5">
        <v>40</v>
      </c>
      <c r="G110" s="16"/>
    </row>
    <row r="111" spans="1:7">
      <c r="A111" s="109" t="s">
        <v>5</v>
      </c>
      <c r="B111" s="6">
        <v>1.2999999999999999E-4</v>
      </c>
      <c r="C111" s="19"/>
      <c r="D111" s="19"/>
      <c r="E111" s="19"/>
      <c r="F111" s="18">
        <v>12</v>
      </c>
      <c r="G111" s="16"/>
    </row>
    <row r="112" spans="1:7">
      <c r="A112" s="110"/>
      <c r="B112" s="6">
        <v>1.3999999999999999E-4</v>
      </c>
      <c r="C112" s="19"/>
      <c r="D112" s="19"/>
      <c r="E112" s="19">
        <v>12</v>
      </c>
      <c r="F112" s="19">
        <v>13</v>
      </c>
    </row>
    <row r="113" spans="1:6">
      <c r="A113" s="110"/>
      <c r="B113" s="6">
        <v>1.45E-4</v>
      </c>
      <c r="C113" s="19"/>
      <c r="D113" s="19">
        <v>12</v>
      </c>
      <c r="E113" s="19">
        <v>13.5</v>
      </c>
      <c r="F113" s="19">
        <v>14</v>
      </c>
    </row>
    <row r="114" spans="1:6">
      <c r="A114" s="110"/>
      <c r="B114" s="6">
        <v>1.6000000000000001E-4</v>
      </c>
      <c r="C114" s="19">
        <v>12</v>
      </c>
      <c r="D114" s="19">
        <v>13</v>
      </c>
      <c r="E114" s="19">
        <v>14</v>
      </c>
      <c r="F114" s="19">
        <v>15</v>
      </c>
    </row>
    <row r="115" spans="1:6">
      <c r="A115" s="110"/>
      <c r="B115" s="6">
        <v>1.8000000000000001E-4</v>
      </c>
      <c r="C115" s="19">
        <v>15</v>
      </c>
      <c r="D115" s="19">
        <v>14</v>
      </c>
      <c r="E115" s="19">
        <v>16</v>
      </c>
      <c r="F115" s="19">
        <v>17.5</v>
      </c>
    </row>
    <row r="116" spans="1:6">
      <c r="A116" s="110"/>
      <c r="B116" s="6">
        <v>2.0000000000000001E-4</v>
      </c>
      <c r="C116" s="19">
        <v>16</v>
      </c>
      <c r="D116" s="19">
        <v>16</v>
      </c>
      <c r="E116" s="19">
        <v>18</v>
      </c>
      <c r="F116" s="19">
        <v>19</v>
      </c>
    </row>
    <row r="117" spans="1:6">
      <c r="A117" s="110"/>
      <c r="B117" s="6">
        <v>2.5000000000000001E-4</v>
      </c>
      <c r="C117" s="19">
        <v>20</v>
      </c>
      <c r="D117" s="19">
        <v>21</v>
      </c>
      <c r="E117" s="19">
        <v>23</v>
      </c>
      <c r="F117" s="19">
        <v>24</v>
      </c>
    </row>
    <row r="118" spans="1:6">
      <c r="A118" s="110"/>
      <c r="B118" s="6">
        <v>2.9999999999999997E-4</v>
      </c>
      <c r="C118" s="19">
        <v>22</v>
      </c>
      <c r="D118" s="19">
        <v>25</v>
      </c>
      <c r="E118" s="19">
        <v>27</v>
      </c>
      <c r="F118" s="19">
        <v>28</v>
      </c>
    </row>
    <row r="119" spans="1:6">
      <c r="A119" s="110"/>
      <c r="B119" s="6">
        <v>4.0000000000000002E-4</v>
      </c>
      <c r="C119" s="19">
        <v>23</v>
      </c>
      <c r="D119" s="19">
        <v>27</v>
      </c>
      <c r="E119" s="19">
        <v>33</v>
      </c>
      <c r="F119" s="19">
        <v>38.5</v>
      </c>
    </row>
    <row r="120" spans="1:6">
      <c r="A120" s="110"/>
      <c r="B120" s="6">
        <v>5.0000000000000001E-4</v>
      </c>
      <c r="C120" s="19">
        <v>24</v>
      </c>
      <c r="D120" s="19">
        <v>28</v>
      </c>
      <c r="E120" s="19">
        <v>34</v>
      </c>
      <c r="F120" s="19">
        <v>47</v>
      </c>
    </row>
    <row r="121" spans="1:6">
      <c r="A121" s="110"/>
      <c r="B121" s="6">
        <v>5.9999999999999995E-4</v>
      </c>
      <c r="C121" s="19">
        <v>25</v>
      </c>
      <c r="D121" s="19">
        <v>29</v>
      </c>
      <c r="E121" s="19">
        <v>35</v>
      </c>
      <c r="F121" s="19">
        <v>54</v>
      </c>
    </row>
    <row r="122" spans="1:6">
      <c r="A122" s="110"/>
      <c r="B122" s="6">
        <v>6.9999999999999999E-4</v>
      </c>
      <c r="C122" s="19">
        <v>26</v>
      </c>
      <c r="D122" s="19">
        <v>30</v>
      </c>
      <c r="E122" s="19">
        <v>36</v>
      </c>
      <c r="F122" s="19">
        <v>56</v>
      </c>
    </row>
    <row r="123" spans="1:6">
      <c r="A123" s="110"/>
      <c r="B123" s="6">
        <v>8.0000000000000004E-4</v>
      </c>
      <c r="C123" s="19">
        <v>26.5</v>
      </c>
      <c r="D123" s="19">
        <v>31</v>
      </c>
      <c r="E123" s="19">
        <v>37</v>
      </c>
      <c r="F123" s="19">
        <v>57</v>
      </c>
    </row>
    <row r="124" spans="1:6">
      <c r="A124" s="110"/>
      <c r="B124" s="6">
        <v>8.9999999999999998E-4</v>
      </c>
      <c r="C124" s="19">
        <v>27</v>
      </c>
      <c r="D124" s="19">
        <v>32</v>
      </c>
      <c r="E124" s="19">
        <v>38</v>
      </c>
      <c r="F124" s="19">
        <v>59.5</v>
      </c>
    </row>
    <row r="125" spans="1:6">
      <c r="A125" s="110"/>
      <c r="B125" s="6">
        <v>1E-3</v>
      </c>
      <c r="C125" s="19">
        <v>27.5</v>
      </c>
      <c r="D125" s="19">
        <v>33</v>
      </c>
      <c r="E125" s="19">
        <v>39</v>
      </c>
      <c r="F125" s="19">
        <v>62</v>
      </c>
    </row>
    <row r="126" spans="1:6">
      <c r="A126" s="110"/>
      <c r="B126" s="6">
        <v>1.5E-3</v>
      </c>
      <c r="C126" s="19">
        <v>29</v>
      </c>
      <c r="D126" s="19">
        <v>35</v>
      </c>
      <c r="E126" s="19">
        <v>41</v>
      </c>
      <c r="F126" s="19">
        <v>67</v>
      </c>
    </row>
    <row r="127" spans="1:6">
      <c r="A127" s="110"/>
      <c r="B127" s="6">
        <v>2E-3</v>
      </c>
      <c r="C127" s="19">
        <v>31</v>
      </c>
      <c r="D127" s="19">
        <v>37</v>
      </c>
      <c r="E127" s="19">
        <v>43</v>
      </c>
      <c r="F127" s="19">
        <v>71</v>
      </c>
    </row>
    <row r="128" spans="1:6">
      <c r="A128" s="110"/>
      <c r="B128" s="6">
        <v>2.5000000000000001E-3</v>
      </c>
      <c r="C128" s="19">
        <v>32</v>
      </c>
      <c r="D128" s="19">
        <v>38</v>
      </c>
      <c r="E128" s="19">
        <v>45</v>
      </c>
      <c r="F128" s="19">
        <v>73</v>
      </c>
    </row>
    <row r="129" spans="1:6">
      <c r="A129" s="110"/>
      <c r="B129" s="6">
        <v>3.0000000000000001E-3</v>
      </c>
      <c r="C129" s="19">
        <v>33</v>
      </c>
      <c r="D129" s="19">
        <v>40</v>
      </c>
      <c r="E129" s="19">
        <v>46</v>
      </c>
      <c r="F129" s="19">
        <v>76</v>
      </c>
    </row>
    <row r="130" spans="1:6">
      <c r="A130" s="110"/>
      <c r="B130" s="6">
        <v>4.0000000000000001E-3</v>
      </c>
      <c r="C130" s="19">
        <v>35</v>
      </c>
      <c r="D130" s="19">
        <v>42</v>
      </c>
      <c r="E130" s="19">
        <v>48</v>
      </c>
      <c r="F130" s="19">
        <v>80</v>
      </c>
    </row>
    <row r="131" spans="1:6">
      <c r="A131" s="110"/>
      <c r="B131" s="6">
        <v>5.0000000000000001E-3</v>
      </c>
      <c r="C131" s="19">
        <v>36</v>
      </c>
      <c r="D131" s="19">
        <v>43</v>
      </c>
      <c r="E131" s="19">
        <v>50</v>
      </c>
      <c r="F131" s="19">
        <v>83</v>
      </c>
    </row>
    <row r="132" spans="1:6">
      <c r="A132" s="110"/>
      <c r="B132" s="6">
        <v>6.0000000000000001E-3</v>
      </c>
      <c r="C132" s="19">
        <v>37</v>
      </c>
      <c r="D132" s="19">
        <v>45</v>
      </c>
      <c r="E132" s="19">
        <v>52</v>
      </c>
      <c r="F132" s="19">
        <v>86</v>
      </c>
    </row>
    <row r="133" spans="1:6">
      <c r="A133" s="110"/>
      <c r="B133" s="6">
        <v>7.0000000000000001E-3</v>
      </c>
      <c r="C133" s="19">
        <v>38</v>
      </c>
      <c r="D133" s="19">
        <v>46</v>
      </c>
      <c r="E133" s="19">
        <v>53</v>
      </c>
      <c r="F133" s="19">
        <v>88</v>
      </c>
    </row>
    <row r="134" spans="1:6">
      <c r="A134" s="110"/>
      <c r="B134" s="6">
        <v>8.0000000000000002E-3</v>
      </c>
      <c r="C134" s="19">
        <v>39</v>
      </c>
      <c r="D134" s="19">
        <v>47</v>
      </c>
      <c r="E134" s="19">
        <v>54</v>
      </c>
      <c r="F134" s="19">
        <v>89</v>
      </c>
    </row>
    <row r="135" spans="1:6">
      <c r="A135" s="110"/>
      <c r="B135" s="6">
        <v>8.9999999999999993E-3</v>
      </c>
      <c r="C135" s="19">
        <v>40</v>
      </c>
      <c r="D135" s="19">
        <v>48</v>
      </c>
      <c r="E135" s="19">
        <v>55</v>
      </c>
      <c r="F135" s="19">
        <v>90</v>
      </c>
    </row>
    <row r="136" spans="1:6">
      <c r="A136" s="110"/>
      <c r="B136" s="6">
        <v>0.01</v>
      </c>
      <c r="C136" s="19">
        <v>41</v>
      </c>
      <c r="D136" s="19">
        <v>49</v>
      </c>
      <c r="E136" s="19">
        <v>56</v>
      </c>
      <c r="F136" s="19">
        <v>91</v>
      </c>
    </row>
    <row r="137" spans="1:6">
      <c r="A137" s="110"/>
      <c r="B137" s="6">
        <v>1.4999999999999999E-2</v>
      </c>
      <c r="C137" s="19">
        <v>43</v>
      </c>
      <c r="D137" s="19">
        <v>52</v>
      </c>
      <c r="E137" s="19">
        <v>60</v>
      </c>
      <c r="F137" s="19">
        <v>94</v>
      </c>
    </row>
    <row r="138" spans="1:6">
      <c r="A138" s="110"/>
      <c r="B138" s="6">
        <v>0.02</v>
      </c>
      <c r="C138" s="19">
        <v>45</v>
      </c>
      <c r="D138" s="19">
        <v>55</v>
      </c>
      <c r="E138" s="19">
        <v>63</v>
      </c>
      <c r="F138" s="18">
        <v>97</v>
      </c>
    </row>
    <row r="139" spans="1:6">
      <c r="A139" s="110"/>
      <c r="B139" s="6">
        <v>2.5000000000000001E-2</v>
      </c>
      <c r="C139" s="19">
        <v>47</v>
      </c>
      <c r="D139" s="19">
        <v>57</v>
      </c>
      <c r="E139" s="19">
        <v>65</v>
      </c>
      <c r="F139" s="18">
        <v>99</v>
      </c>
    </row>
    <row r="140" spans="1:6">
      <c r="A140" s="110"/>
      <c r="B140" s="6">
        <v>0.03</v>
      </c>
      <c r="C140" s="19">
        <v>49</v>
      </c>
      <c r="D140" s="19">
        <v>59</v>
      </c>
      <c r="E140" s="19">
        <v>70</v>
      </c>
      <c r="F140" s="18">
        <v>101</v>
      </c>
    </row>
    <row r="141" spans="1:6">
      <c r="A141" s="110"/>
      <c r="B141" s="6">
        <v>0.04</v>
      </c>
      <c r="C141" s="19">
        <v>49</v>
      </c>
      <c r="D141" s="19">
        <v>59</v>
      </c>
      <c r="E141" s="19">
        <v>70</v>
      </c>
      <c r="F141" s="18">
        <v>102</v>
      </c>
    </row>
    <row r="142" spans="1:6">
      <c r="A142" s="110"/>
      <c r="B142" s="6">
        <v>0.05</v>
      </c>
      <c r="C142" s="19">
        <v>49</v>
      </c>
      <c r="D142" s="19">
        <v>59</v>
      </c>
      <c r="E142" s="19">
        <v>70</v>
      </c>
      <c r="F142" s="18">
        <v>102</v>
      </c>
    </row>
    <row r="143" spans="1:6">
      <c r="A143" s="110"/>
      <c r="B143" s="6">
        <v>0.06</v>
      </c>
      <c r="C143" s="19">
        <v>49</v>
      </c>
      <c r="D143" s="19">
        <v>59</v>
      </c>
      <c r="E143" s="19">
        <v>70</v>
      </c>
      <c r="F143" s="18">
        <v>102</v>
      </c>
    </row>
    <row r="144" spans="1:6">
      <c r="A144" s="111"/>
      <c r="B144" s="6">
        <v>7.0000000000000007E-2</v>
      </c>
      <c r="C144" s="19">
        <v>49</v>
      </c>
      <c r="D144" s="19">
        <v>59</v>
      </c>
      <c r="E144" s="19">
        <v>70</v>
      </c>
      <c r="F144" s="18">
        <v>102</v>
      </c>
    </row>
    <row r="146" spans="1:7">
      <c r="A146" s="108" t="s">
        <v>6</v>
      </c>
      <c r="B146" s="108"/>
      <c r="C146" s="108"/>
      <c r="D146" s="108"/>
      <c r="E146" s="108"/>
      <c r="F146" s="108"/>
      <c r="G146" s="108"/>
    </row>
    <row r="147" spans="1:7">
      <c r="A147" s="25"/>
      <c r="B147" s="26"/>
      <c r="C147" s="108" t="s">
        <v>4</v>
      </c>
      <c r="D147" s="108"/>
      <c r="E147" s="108"/>
      <c r="F147" s="108"/>
      <c r="G147" s="108"/>
    </row>
    <row r="148" spans="1:7">
      <c r="A148" s="27"/>
      <c r="B148" s="20"/>
      <c r="C148" s="5">
        <v>425</v>
      </c>
      <c r="D148" s="5">
        <v>315</v>
      </c>
      <c r="E148" s="5">
        <v>200</v>
      </c>
      <c r="F148" s="5">
        <v>150</v>
      </c>
      <c r="G148" s="5">
        <v>40</v>
      </c>
    </row>
    <row r="149" spans="1:7">
      <c r="A149" s="109" t="s">
        <v>5</v>
      </c>
      <c r="B149" s="6">
        <v>1.2E-4</v>
      </c>
      <c r="C149" s="19"/>
      <c r="D149" s="19"/>
      <c r="E149" s="19"/>
      <c r="F149" s="19"/>
      <c r="G149" s="19">
        <v>12</v>
      </c>
    </row>
    <row r="150" spans="1:7">
      <c r="A150" s="110"/>
      <c r="B150" s="6">
        <v>1.2999999999999999E-4</v>
      </c>
      <c r="C150" s="19"/>
      <c r="D150" s="19"/>
      <c r="E150" s="19">
        <v>12</v>
      </c>
      <c r="F150" s="19">
        <v>12</v>
      </c>
      <c r="G150" s="19">
        <v>13</v>
      </c>
    </row>
    <row r="151" spans="1:7">
      <c r="A151" s="110"/>
      <c r="B151" s="6">
        <v>1.3999999999999999E-4</v>
      </c>
      <c r="C151" s="19"/>
      <c r="D151" s="19"/>
      <c r="E151" s="19">
        <v>13</v>
      </c>
      <c r="F151" s="19">
        <v>13</v>
      </c>
      <c r="G151" s="19">
        <v>14</v>
      </c>
    </row>
    <row r="152" spans="1:7">
      <c r="A152" s="110"/>
      <c r="B152" s="6">
        <v>1.4999999999999999E-4</v>
      </c>
      <c r="C152" s="19"/>
      <c r="D152" s="19">
        <v>12</v>
      </c>
      <c r="E152" s="19">
        <v>13.5</v>
      </c>
      <c r="F152" s="19">
        <v>13.5</v>
      </c>
      <c r="G152" s="19">
        <v>15</v>
      </c>
    </row>
    <row r="153" spans="1:7">
      <c r="A153" s="110"/>
      <c r="B153" s="6">
        <v>1.6000000000000001E-4</v>
      </c>
      <c r="C153" s="19">
        <v>12</v>
      </c>
      <c r="D153" s="19">
        <v>13.5</v>
      </c>
      <c r="E153" s="19">
        <v>14.5</v>
      </c>
      <c r="F153" s="19">
        <v>14.5</v>
      </c>
      <c r="G153" s="19">
        <v>15.5</v>
      </c>
    </row>
    <row r="154" spans="1:7">
      <c r="A154" s="110"/>
      <c r="B154" s="6">
        <v>2.0000000000000001E-4</v>
      </c>
      <c r="C154" s="19">
        <v>15.5</v>
      </c>
      <c r="D154" s="19">
        <v>17</v>
      </c>
      <c r="E154" s="19">
        <v>18</v>
      </c>
      <c r="F154" s="19">
        <v>18</v>
      </c>
      <c r="G154" s="19">
        <v>19</v>
      </c>
    </row>
    <row r="155" spans="1:7">
      <c r="A155" s="110"/>
      <c r="B155" s="6">
        <v>2.5000000000000001E-4</v>
      </c>
      <c r="C155" s="19">
        <v>19.5</v>
      </c>
      <c r="D155" s="19">
        <v>21</v>
      </c>
      <c r="E155" s="19">
        <v>23</v>
      </c>
      <c r="F155" s="19">
        <v>23</v>
      </c>
      <c r="G155" s="19">
        <v>24</v>
      </c>
    </row>
    <row r="156" spans="1:7">
      <c r="A156" s="110"/>
      <c r="B156" s="6">
        <v>2.9999999999999997E-4</v>
      </c>
      <c r="C156" s="19">
        <v>24</v>
      </c>
      <c r="D156" s="19">
        <v>25</v>
      </c>
      <c r="E156" s="19">
        <v>27</v>
      </c>
      <c r="F156" s="19">
        <v>27</v>
      </c>
      <c r="G156" s="19">
        <v>28</v>
      </c>
    </row>
    <row r="157" spans="1:7">
      <c r="A157" s="110"/>
      <c r="B157" s="6">
        <v>4.0000000000000002E-4</v>
      </c>
      <c r="C157" s="19">
        <v>26</v>
      </c>
      <c r="D157" s="19">
        <v>31</v>
      </c>
      <c r="E157" s="19">
        <v>37</v>
      </c>
      <c r="F157" s="19">
        <v>37</v>
      </c>
      <c r="G157" s="19">
        <v>38.5</v>
      </c>
    </row>
    <row r="158" spans="1:7">
      <c r="A158" s="110"/>
      <c r="B158" s="6">
        <v>5.0000000000000001E-4</v>
      </c>
      <c r="C158" s="19">
        <v>27</v>
      </c>
      <c r="D158" s="19">
        <v>32</v>
      </c>
      <c r="E158" s="19">
        <v>38</v>
      </c>
      <c r="F158" s="19">
        <v>43</v>
      </c>
      <c r="G158" s="19">
        <v>48</v>
      </c>
    </row>
    <row r="159" spans="1:7">
      <c r="A159" s="110"/>
      <c r="B159" s="6">
        <v>5.9999999999999995E-4</v>
      </c>
      <c r="C159" s="19">
        <v>28</v>
      </c>
      <c r="D159" s="19">
        <v>33</v>
      </c>
      <c r="E159" s="19">
        <v>40</v>
      </c>
      <c r="F159" s="19">
        <v>45</v>
      </c>
      <c r="G159" s="19">
        <v>58</v>
      </c>
    </row>
    <row r="160" spans="1:7">
      <c r="A160" s="110"/>
      <c r="B160" s="6">
        <v>6.9999999999999999E-4</v>
      </c>
      <c r="C160" s="19">
        <v>28.5</v>
      </c>
      <c r="D160" s="19">
        <v>34</v>
      </c>
      <c r="E160" s="19">
        <v>41</v>
      </c>
      <c r="F160" s="19">
        <v>47</v>
      </c>
      <c r="G160" s="19">
        <v>60</v>
      </c>
    </row>
    <row r="161" spans="1:7">
      <c r="A161" s="110"/>
      <c r="B161" s="6">
        <v>8.0000000000000004E-4</v>
      </c>
      <c r="C161" s="19">
        <v>29</v>
      </c>
      <c r="D161" s="19">
        <v>35</v>
      </c>
      <c r="E161" s="19">
        <v>42</v>
      </c>
      <c r="F161" s="19">
        <v>48</v>
      </c>
      <c r="G161" s="19">
        <v>61</v>
      </c>
    </row>
    <row r="162" spans="1:7">
      <c r="A162" s="110"/>
      <c r="B162" s="6">
        <v>8.9999999999999998E-4</v>
      </c>
      <c r="C162" s="19">
        <v>30</v>
      </c>
      <c r="D162" s="19">
        <v>36</v>
      </c>
      <c r="E162" s="19">
        <v>43</v>
      </c>
      <c r="F162" s="19">
        <v>49</v>
      </c>
      <c r="G162" s="19">
        <v>63</v>
      </c>
    </row>
    <row r="163" spans="1:7">
      <c r="A163" s="110"/>
      <c r="B163" s="6">
        <v>1E-3</v>
      </c>
      <c r="C163" s="19">
        <v>31</v>
      </c>
      <c r="D163" s="19">
        <v>37</v>
      </c>
      <c r="E163" s="19">
        <v>44</v>
      </c>
      <c r="F163" s="19">
        <v>50</v>
      </c>
      <c r="G163" s="19">
        <v>64</v>
      </c>
    </row>
    <row r="164" spans="1:7">
      <c r="A164" s="110"/>
      <c r="B164" s="6">
        <v>1.5E-3</v>
      </c>
      <c r="C164" s="19">
        <v>33</v>
      </c>
      <c r="D164" s="19">
        <v>40</v>
      </c>
      <c r="E164" s="19">
        <v>47</v>
      </c>
      <c r="F164" s="19">
        <v>55</v>
      </c>
      <c r="G164" s="19">
        <v>70</v>
      </c>
    </row>
    <row r="165" spans="1:7">
      <c r="A165" s="110"/>
      <c r="B165" s="6">
        <v>2E-3</v>
      </c>
      <c r="C165" s="19">
        <v>35</v>
      </c>
      <c r="D165" s="19">
        <v>42</v>
      </c>
      <c r="E165" s="19">
        <v>50</v>
      </c>
      <c r="F165" s="19">
        <v>57</v>
      </c>
      <c r="G165" s="19">
        <v>73</v>
      </c>
    </row>
    <row r="166" spans="1:7">
      <c r="A166" s="110"/>
      <c r="B166" s="6">
        <v>2.5000000000000001E-3</v>
      </c>
      <c r="C166" s="19">
        <v>36</v>
      </c>
      <c r="D166" s="19">
        <v>44</v>
      </c>
      <c r="E166" s="19">
        <v>51</v>
      </c>
      <c r="F166" s="19">
        <v>60</v>
      </c>
      <c r="G166" s="19">
        <v>76</v>
      </c>
    </row>
    <row r="167" spans="1:7">
      <c r="A167" s="110"/>
      <c r="B167" s="6">
        <v>3.0000000000000001E-3</v>
      </c>
      <c r="C167" s="19">
        <v>37</v>
      </c>
      <c r="D167" s="19">
        <v>45</v>
      </c>
      <c r="E167" s="19">
        <v>53</v>
      </c>
      <c r="F167" s="19">
        <v>62</v>
      </c>
      <c r="G167" s="19">
        <v>79</v>
      </c>
    </row>
    <row r="168" spans="1:7">
      <c r="A168" s="110"/>
      <c r="B168" s="6">
        <v>4.0000000000000001E-3</v>
      </c>
      <c r="C168" s="19">
        <v>40</v>
      </c>
      <c r="D168" s="19">
        <v>48</v>
      </c>
      <c r="E168" s="19">
        <v>56</v>
      </c>
      <c r="F168" s="19">
        <v>66</v>
      </c>
      <c r="G168" s="19">
        <v>82</v>
      </c>
    </row>
    <row r="169" spans="1:7">
      <c r="A169" s="110"/>
      <c r="B169" s="6">
        <v>5.0000000000000001E-3</v>
      </c>
      <c r="C169" s="19">
        <v>41</v>
      </c>
      <c r="D169" s="19">
        <v>50</v>
      </c>
      <c r="E169" s="19">
        <v>58</v>
      </c>
      <c r="F169" s="19">
        <v>69</v>
      </c>
      <c r="G169" s="19">
        <v>86</v>
      </c>
    </row>
    <row r="170" spans="1:7">
      <c r="A170" s="110"/>
      <c r="B170" s="6">
        <v>6.0000000000000001E-3</v>
      </c>
      <c r="C170" s="19">
        <v>42</v>
      </c>
      <c r="D170" s="19">
        <v>51</v>
      </c>
      <c r="E170" s="19">
        <v>60</v>
      </c>
      <c r="F170" s="19">
        <v>71</v>
      </c>
      <c r="G170" s="19">
        <v>90</v>
      </c>
    </row>
    <row r="171" spans="1:7">
      <c r="A171" s="110"/>
      <c r="B171" s="6">
        <v>7.0000000000000001E-3</v>
      </c>
      <c r="C171" s="19">
        <v>43</v>
      </c>
      <c r="D171" s="19">
        <v>52</v>
      </c>
      <c r="E171" s="19">
        <v>61</v>
      </c>
      <c r="F171" s="19">
        <v>72</v>
      </c>
      <c r="G171" s="19">
        <v>92</v>
      </c>
    </row>
    <row r="172" spans="1:7">
      <c r="A172" s="110"/>
      <c r="B172" s="6">
        <v>8.0000000000000002E-3</v>
      </c>
      <c r="C172" s="19">
        <v>44</v>
      </c>
      <c r="D172" s="19">
        <v>53</v>
      </c>
      <c r="E172" s="19">
        <v>63</v>
      </c>
      <c r="F172" s="19">
        <v>73</v>
      </c>
      <c r="G172" s="19">
        <v>94</v>
      </c>
    </row>
    <row r="173" spans="1:7">
      <c r="A173" s="110"/>
      <c r="B173" s="6">
        <v>8.9999999999999993E-3</v>
      </c>
      <c r="C173" s="19">
        <v>45</v>
      </c>
      <c r="D173" s="19">
        <v>54</v>
      </c>
      <c r="E173" s="19">
        <v>64</v>
      </c>
      <c r="F173" s="19">
        <v>75</v>
      </c>
      <c r="G173" s="19">
        <v>97</v>
      </c>
    </row>
    <row r="174" spans="1:7" ht="15" customHeight="1">
      <c r="A174" s="110"/>
      <c r="B174" s="6">
        <v>0.01</v>
      </c>
      <c r="C174" s="19">
        <v>46</v>
      </c>
      <c r="D174" s="19">
        <v>55</v>
      </c>
      <c r="E174" s="19">
        <v>65</v>
      </c>
      <c r="F174" s="19">
        <v>77</v>
      </c>
      <c r="G174" s="19">
        <v>98</v>
      </c>
    </row>
    <row r="175" spans="1:7">
      <c r="A175" s="110"/>
      <c r="B175" s="6">
        <v>1.4999999999999999E-2</v>
      </c>
      <c r="C175" s="19">
        <v>48</v>
      </c>
      <c r="D175" s="19">
        <v>58</v>
      </c>
      <c r="E175" s="19">
        <v>68</v>
      </c>
      <c r="F175" s="19">
        <v>80</v>
      </c>
      <c r="G175" s="19">
        <v>102</v>
      </c>
    </row>
    <row r="176" spans="1:7">
      <c r="A176" s="110"/>
      <c r="B176" s="6">
        <v>0.02</v>
      </c>
      <c r="C176" s="19">
        <v>50</v>
      </c>
      <c r="D176" s="19">
        <v>60</v>
      </c>
      <c r="E176" s="19">
        <v>70</v>
      </c>
      <c r="F176" s="19">
        <v>82</v>
      </c>
      <c r="G176" s="19">
        <v>104</v>
      </c>
    </row>
    <row r="177" spans="1:7">
      <c r="A177" s="110"/>
      <c r="B177" s="6">
        <v>2.5000000000000001E-2</v>
      </c>
      <c r="C177" s="19">
        <v>50.5</v>
      </c>
      <c r="D177" s="19">
        <v>61</v>
      </c>
      <c r="E177" s="19">
        <v>71</v>
      </c>
      <c r="F177" s="19">
        <v>85</v>
      </c>
      <c r="G177" s="19">
        <v>110</v>
      </c>
    </row>
    <row r="178" spans="1:7">
      <c r="A178" s="110"/>
      <c r="B178" s="6">
        <v>0.03</v>
      </c>
      <c r="C178" s="19">
        <v>51</v>
      </c>
      <c r="D178" s="19">
        <v>62</v>
      </c>
      <c r="E178" s="19">
        <v>72</v>
      </c>
      <c r="F178" s="19">
        <v>86</v>
      </c>
      <c r="G178" s="19">
        <v>111</v>
      </c>
    </row>
    <row r="179" spans="1:7">
      <c r="A179" s="111"/>
      <c r="B179" s="6">
        <v>0.04</v>
      </c>
      <c r="C179" s="19">
        <v>52</v>
      </c>
      <c r="D179" s="19">
        <v>62</v>
      </c>
      <c r="E179" s="19">
        <v>73</v>
      </c>
      <c r="F179" s="19">
        <v>88</v>
      </c>
      <c r="G179" s="19">
        <v>112</v>
      </c>
    </row>
  </sheetData>
  <sortState xmlns:xlrd2="http://schemas.microsoft.com/office/spreadsheetml/2017/richdata2" columnSort="1" ref="C148:G179">
    <sortCondition descending="1" ref="C148:G148"/>
  </sortState>
  <mergeCells count="16">
    <mergeCell ref="A3:G3"/>
    <mergeCell ref="A70:G70"/>
    <mergeCell ref="C71:G71"/>
    <mergeCell ref="I1:N1"/>
    <mergeCell ref="A149:A179"/>
    <mergeCell ref="C109:F109"/>
    <mergeCell ref="A108:F108"/>
    <mergeCell ref="A111:A144"/>
    <mergeCell ref="C147:G147"/>
    <mergeCell ref="A146:G146"/>
    <mergeCell ref="A73:A106"/>
    <mergeCell ref="A38:A68"/>
    <mergeCell ref="A35:G35"/>
    <mergeCell ref="C36:G36"/>
    <mergeCell ref="C4:G4"/>
    <mergeCell ref="A6:A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附属書1付図1 A値</vt:lpstr>
      <vt:lpstr>附属書1付図2 B値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2021-11-02T03:08:08Z</cp:lastPrinted>
  <dcterms:created xsi:type="dcterms:W3CDTF">2020-04-16T22:40:08Z</dcterms:created>
  <dcterms:modified xsi:type="dcterms:W3CDTF">2021-11-06T21:50:32Z</dcterms:modified>
</cp:coreProperties>
</file>