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7.穴補強/2.穴の補強（第33条）/1.内圧穴補強/1.円筒ノズル/1.内圧胴/2.胴部（溶接部算入）/"/>
    </mc:Choice>
  </mc:AlternateContent>
  <xr:revisionPtr revIDLastSave="4" documentId="11_EC92F948EAA1A074B1ED62B7786D7BE52A680FDD" xr6:coauthVersionLast="47" xr6:coauthVersionMax="47" xr10:uidLastSave="{A8E67475-6092-449E-8B18-457CC9B01653}"/>
  <bookViews>
    <workbookView xWindow="1896" yWindow="3480" windowWidth="17280" windowHeight="10056" xr2:uid="{00000000-000D-0000-FFFF-FFFF00000000}"/>
  </bookViews>
  <sheets>
    <sheet name="Sheet1" sheetId="2" r:id="rId1"/>
    <sheet name="計算用データ" sheetId="3" state="hidden" r:id="rId2"/>
  </sheets>
  <definedNames>
    <definedName name="_xlnm.Print_Area" localSheetId="0">Sheet1!$A$1:$AI$156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2" i="2" l="1"/>
  <c r="AA72" i="2"/>
  <c r="W72" i="2"/>
  <c r="AE70" i="2"/>
  <c r="AA70" i="2"/>
  <c r="W70" i="2"/>
  <c r="AE68" i="2"/>
  <c r="AA68" i="2"/>
  <c r="W68" i="2"/>
  <c r="AE58" i="2"/>
  <c r="AE62" i="2" s="1"/>
  <c r="AA58" i="2"/>
  <c r="AA62" i="2" s="1"/>
  <c r="W58" i="2"/>
  <c r="W54" i="2"/>
  <c r="W44" i="2"/>
  <c r="AE36" i="2"/>
  <c r="AE54" i="2" s="1"/>
  <c r="AE64" i="2" s="1"/>
  <c r="AE82" i="2" s="1"/>
  <c r="AA36" i="2"/>
  <c r="AA54" i="2" s="1"/>
  <c r="W36" i="2"/>
  <c r="W64" i="2" l="1"/>
  <c r="W82" i="2" s="1"/>
  <c r="AE44" i="2"/>
  <c r="AE74" i="2" s="1"/>
  <c r="AA64" i="2"/>
  <c r="AA82" i="2" s="1"/>
  <c r="AE76" i="2"/>
  <c r="AE78" i="2"/>
  <c r="AA44" i="2"/>
  <c r="W62" i="2"/>
  <c r="W76" i="2" s="1"/>
  <c r="AA66" i="2" l="1"/>
  <c r="W74" i="2"/>
  <c r="W84" i="2" s="1"/>
  <c r="AA76" i="2"/>
  <c r="AA78" i="2"/>
  <c r="W78" i="2"/>
  <c r="AE66" i="2"/>
  <c r="AE84" i="2"/>
  <c r="W66" i="2"/>
  <c r="AA74" i="2"/>
  <c r="S72" i="2"/>
  <c r="S70" i="2"/>
  <c r="S68" i="2"/>
  <c r="AE86" i="2" l="1"/>
  <c r="AA84" i="2"/>
  <c r="AA86" i="2" s="1"/>
  <c r="W86" i="2"/>
  <c r="S58" i="2"/>
  <c r="S36" i="2"/>
  <c r="S44" i="2" s="1"/>
  <c r="S62" i="2" l="1"/>
  <c r="S54" i="2"/>
  <c r="S64" i="2" l="1"/>
  <c r="S66" i="2" l="1"/>
  <c r="S82" i="2"/>
  <c r="S76" i="2"/>
  <c r="S78" i="2"/>
  <c r="S74" i="2"/>
  <c r="S84" i="2" l="1"/>
  <c r="S86" i="2" s="1"/>
</calcChain>
</file>

<file path=xl/sharedStrings.xml><?xml version="1.0" encoding="utf-8"?>
<sst xmlns="http://schemas.openxmlformats.org/spreadsheetml/2006/main" count="547" uniqueCount="110">
  <si>
    <t>t</t>
    <phoneticPr fontId="1"/>
  </si>
  <si>
    <t>d</t>
    <phoneticPr fontId="1"/>
  </si>
  <si>
    <t>tn</t>
    <phoneticPr fontId="1"/>
  </si>
  <si>
    <t>σv</t>
    <phoneticPr fontId="1"/>
  </si>
  <si>
    <t>σn</t>
    <phoneticPr fontId="1"/>
  </si>
  <si>
    <t>A1</t>
    <phoneticPr fontId="1"/>
  </si>
  <si>
    <t>A2</t>
    <phoneticPr fontId="1"/>
  </si>
  <si>
    <t>A3</t>
    <phoneticPr fontId="1"/>
  </si>
  <si>
    <t>Ae</t>
    <phoneticPr fontId="1"/>
  </si>
  <si>
    <t>L1</t>
    <phoneticPr fontId="1"/>
  </si>
  <si>
    <t>L2</t>
    <phoneticPr fontId="1"/>
  </si>
  <si>
    <t>h</t>
    <phoneticPr fontId="1"/>
  </si>
  <si>
    <t>trn</t>
    <phoneticPr fontId="1"/>
  </si>
  <si>
    <t>ノズルの材質</t>
    <rPh sb="4" eb="6">
      <t>ザイシツ</t>
    </rPh>
    <phoneticPr fontId="1"/>
  </si>
  <si>
    <t>η1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</si>
  <si>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</si>
  <si>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</si>
  <si>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</si>
  <si>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</si>
  <si>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</si>
  <si>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</si>
  <si>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</si>
  <si>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</si>
  <si>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</si>
  <si>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</si>
  <si>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</si>
  <si>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</si>
  <si>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</si>
  <si>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</si>
  <si>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</si>
  <si>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</si>
  <si>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</si>
  <si>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</si>
  <si>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</si>
  <si>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</si>
  <si>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</si>
  <si>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</si>
  <si>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</si>
  <si>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</si>
  <si>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</si>
  <si>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</si>
  <si>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</si>
  <si>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</si>
  <si>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</si>
  <si>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</si>
  <si>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</si>
  <si>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</si>
  <si>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</si>
  <si>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</si>
  <si>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</si>
  <si>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</si>
  <si>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</si>
  <si>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</si>
  <si>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</si>
  <si>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</si>
  <si>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</si>
  <si>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</si>
  <si>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</si>
  <si>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</si>
  <si>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</si>
  <si>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</si>
  <si>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</si>
  <si>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</si>
  <si>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</si>
  <si>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</si>
  <si>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円筒胴の内径（腐れ代除く）(mm)</t>
    <rPh sb="0" eb="2">
      <t>エントウ</t>
    </rPh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</si>
  <si>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</si>
  <si>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</si>
  <si>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</si>
  <si>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</si>
  <si>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</si>
  <si>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</si>
  <si>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</si>
  <si>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</si>
  <si>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</si>
  <si>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</si>
  <si>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</si>
  <si>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</si>
  <si>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</si>
  <si>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tｒ</t>
    <phoneticPr fontId="1"/>
  </si>
  <si>
    <t>腐れ代を除いた穴の内径(mm)</t>
    <rPh sb="0" eb="1">
      <t>クサ</t>
    </rPh>
    <rPh sb="2" eb="3">
      <t>シロ</t>
    </rPh>
    <rPh sb="4" eb="5">
      <t>ノゾ</t>
    </rPh>
    <rPh sb="7" eb="8">
      <t>アナ</t>
    </rPh>
    <rPh sb="9" eb="11">
      <t>ナイケイ</t>
    </rPh>
    <phoneticPr fontId="1"/>
  </si>
  <si>
    <t>F</t>
    <phoneticPr fontId="1"/>
  </si>
  <si>
    <t>穴の修正係数
(基本的に1.0必要であれば表から)</t>
    <rPh sb="0" eb="1">
      <t>アナ</t>
    </rPh>
    <rPh sb="2" eb="4">
      <t>シュウセイ</t>
    </rPh>
    <rPh sb="4" eb="6">
      <t>ケイスウ</t>
    </rPh>
    <rPh sb="8" eb="11">
      <t>キホンテキ</t>
    </rPh>
    <rPh sb="15" eb="17">
      <t>ヒツヨウ</t>
    </rPh>
    <rPh sb="21" eb="22">
      <t>ヒョウ</t>
    </rPh>
    <phoneticPr fontId="1"/>
  </si>
  <si>
    <t>腐れ代を除いたノズルネックの厚さ(mm)</t>
    <rPh sb="0" eb="1">
      <t>クサ</t>
    </rPh>
    <rPh sb="2" eb="3">
      <t>シロ</t>
    </rPh>
    <rPh sb="4" eb="5">
      <t>ノゾ</t>
    </rPh>
    <rPh sb="14" eb="15">
      <t>アツ</t>
    </rPh>
    <phoneticPr fontId="1"/>
  </si>
  <si>
    <t>使用温度における材料の許容引張応力(N/mm2)</t>
    <phoneticPr fontId="1"/>
  </si>
  <si>
    <t>使用温度における材料の許容引張応力(N/mm2)</t>
    <rPh sb="0" eb="2">
      <t>シヨウ</t>
    </rPh>
    <rPh sb="2" eb="4">
      <t>オンド</t>
    </rPh>
    <rPh sb="8" eb="10">
      <t>ザイリョウ</t>
    </rPh>
    <rPh sb="11" eb="13">
      <t>キョヨウ</t>
    </rPh>
    <rPh sb="13" eb="15">
      <t>ヒッパリ</t>
    </rPh>
    <rPh sb="15" eb="17">
      <t>オウリョク</t>
    </rPh>
    <phoneticPr fontId="1"/>
  </si>
  <si>
    <t>材質2</t>
    <rPh sb="0" eb="2">
      <t>ザイシツ</t>
    </rPh>
    <phoneticPr fontId="1"/>
  </si>
  <si>
    <t>η2</t>
    <phoneticPr fontId="1"/>
  </si>
  <si>
    <t>ノズルの溶接継ぎ手効率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</si>
  <si>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腐れ代を除いたノズルの最小厚さ(mm)</t>
    <rPh sb="0" eb="1">
      <t>クサ</t>
    </rPh>
    <rPh sb="2" eb="3">
      <t>シロ</t>
    </rPh>
    <rPh sb="4" eb="5">
      <t>ノゾ</t>
    </rPh>
    <rPh sb="11" eb="13">
      <t>サイショウ</t>
    </rPh>
    <rPh sb="13" eb="14">
      <t>アツ</t>
    </rPh>
    <phoneticPr fontId="1"/>
  </si>
  <si>
    <t>材料の低減係数(σn/σv) 1以下とする事。</t>
    <rPh sb="0" eb="2">
      <t>ザイリョウ</t>
    </rPh>
    <rPh sb="3" eb="5">
      <t>テイゲン</t>
    </rPh>
    <rPh sb="5" eb="7">
      <t>ケイスウ</t>
    </rPh>
    <rPh sb="16" eb="18">
      <t>イカ</t>
    </rPh>
    <rPh sb="21" eb="22">
      <t>コト</t>
    </rPh>
    <phoneticPr fontId="1"/>
  </si>
  <si>
    <t>A</t>
    <phoneticPr fontId="1"/>
  </si>
  <si>
    <t>強め材の最小断面積(mm2)</t>
    <rPh sb="0" eb="1">
      <t>ツヨ</t>
    </rPh>
    <rPh sb="2" eb="3">
      <t>ザイ</t>
    </rPh>
    <rPh sb="4" eb="6">
      <t>サイショウ</t>
    </rPh>
    <rPh sb="6" eb="9">
      <t>ダンメンセキ</t>
    </rPh>
    <phoneticPr fontId="1"/>
  </si>
  <si>
    <t>有効断面積算出用1(mm)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</si>
  <si>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有効断面積算出用2(mm)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</si>
  <si>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有効断面積算出用3 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</si>
  <si>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有効断面積A1(mm2)</t>
    <rPh sb="0" eb="2">
      <t>ユウコウ</t>
    </rPh>
    <rPh sb="2" eb="5">
      <t>ダンメンセキ</t>
    </rPh>
    <phoneticPr fontId="1"/>
  </si>
  <si>
    <t>有効断面積A2(mm2)</t>
    <rPh sb="0" eb="2">
      <t>ユウコウ</t>
    </rPh>
    <rPh sb="2" eb="5">
      <t>ダンメンセキ</t>
    </rPh>
    <phoneticPr fontId="1"/>
  </si>
  <si>
    <t>有効断面積A3(mm2)</t>
    <rPh sb="0" eb="2">
      <t>ユウコウ</t>
    </rPh>
    <rPh sb="2" eb="5">
      <t>ダンメンセキ</t>
    </rPh>
    <phoneticPr fontId="1"/>
  </si>
  <si>
    <t>Ae&gt;Aの判定</t>
    <rPh sb="5" eb="7">
      <t>ハンテイ</t>
    </rPh>
    <phoneticPr fontId="1"/>
  </si>
  <si>
    <t>fr1</t>
    <phoneticPr fontId="1"/>
  </si>
  <si>
    <t>継目のない円筒胴として求めた最小厚さ(mm)</t>
    <rPh sb="0" eb="2">
      <t>ツギメ</t>
    </rPh>
    <rPh sb="11" eb="12">
      <t>モト</t>
    </rPh>
    <rPh sb="14" eb="16">
      <t>サイショウ</t>
    </rPh>
    <rPh sb="16" eb="17">
      <t>アツ</t>
    </rPh>
    <phoneticPr fontId="1"/>
  </si>
  <si>
    <t>円筒胴の厚さ(mm)</t>
    <rPh sb="4" eb="5">
      <t>アツ</t>
    </rPh>
    <phoneticPr fontId="1"/>
  </si>
  <si>
    <t>内圧円筒胴にある穴の補強　追加補強－無</t>
    <phoneticPr fontId="1"/>
  </si>
  <si>
    <t>圧力容器構造規格　第33条1項（ア） ＪＩＳＢ8265　附属書F.6-a),F.7,F.8</t>
    <phoneticPr fontId="1"/>
  </si>
  <si>
    <t>A4'</t>
    <phoneticPr fontId="1"/>
  </si>
  <si>
    <t>A4</t>
    <phoneticPr fontId="1"/>
  </si>
  <si>
    <t>溶接部の脚長(mm)</t>
    <rPh sb="0" eb="2">
      <t>ヨウセツ</t>
    </rPh>
    <rPh sb="2" eb="3">
      <t>ブ</t>
    </rPh>
    <rPh sb="4" eb="6">
      <t>キャクチョウ</t>
    </rPh>
    <phoneticPr fontId="1"/>
  </si>
  <si>
    <t>A4'×A4'×fr</t>
    <phoneticPr fontId="1"/>
  </si>
  <si>
    <t>補強に有効な断面積(A1+A2+A3+A4)(mm)</t>
    <rPh sb="0" eb="2">
      <t>ホキョウ</t>
    </rPh>
    <rPh sb="3" eb="5">
      <t>ユウコウ</t>
    </rPh>
    <rPh sb="6" eb="9">
      <t>ダンメンセキ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</si>
</sst>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3" xfId="0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0" fillId="2" borderId="24" xfId="0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176" fontId="10" fillId="2" borderId="21" xfId="0" applyNumberFormat="1" applyFont="1" applyFill="1" applyBorder="1" applyAlignment="1" applyProtection="1">
      <alignment horizontal="center" vertical="center" wrapText="1" shrinkToFit="1"/>
    </xf>
    <xf numFmtId="176" fontId="10" fillId="2" borderId="22" xfId="0" applyNumberFormat="1" applyFont="1" applyFill="1" applyBorder="1" applyAlignment="1" applyProtection="1">
      <alignment horizontal="center" vertical="center" wrapText="1" shrinkToFit="1"/>
    </xf>
    <xf numFmtId="176" fontId="10" fillId="2" borderId="24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93052</xdr:colOff>
      <xdr:row>5</xdr:row>
      <xdr:rowOff>720</xdr:rowOff>
    </xdr:from>
    <xdr:ext cx="1571624" cy="3761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𝑃𝐷𝑖/(2𝜎𝑎𝜂1−1.2𝑃)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139212</xdr:colOff>
      <xdr:row>8</xdr:row>
      <xdr:rowOff>83514</xdr:rowOff>
    </xdr:from>
    <xdr:ext cx="1263893" cy="379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b="0" i="1">
                        <a:latin typeface="Cambria Math"/>
                      </a:rPr>
                      <m:t>𝑛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𝑃𝑑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b="0" i="0">
                  <a:latin typeface="Cambria Math"/>
                </a:rPr>
                <a:t>𝑛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𝑃𝑑/(2𝜎𝑛𝜂2−1.2𝑃)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124558</xdr:colOff>
      <xdr:row>13</xdr:row>
      <xdr:rowOff>68860</xdr:rowOff>
    </xdr:from>
    <xdr:ext cx="1604596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r>
                      <a:rPr kumimoji="1" lang="en-US" altLang="ja-JP" sz="900" b="0" i="1">
                        <a:latin typeface="Cambria Math"/>
                      </a:rPr>
                      <m:t>𝑑𝑡𝑟𝐹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+2</m:t>
                    </m:r>
                    <m:r>
                      <a:rPr kumimoji="1" lang="en-US" altLang="ja-JP" sz="900" b="0" i="1">
                        <a:latin typeface="Cambria Math"/>
                      </a:rPr>
                      <m:t>𝑡𝑛𝑡𝑟𝐹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(1−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𝑑𝑡𝑟𝐹+2𝑡𝑛𝑡𝑟𝐹(1−𝑓𝑟)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175846</xdr:colOff>
      <xdr:row>5</xdr:row>
      <xdr:rowOff>14654</xdr:rowOff>
    </xdr:from>
    <xdr:ext cx="2740270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1=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𝐴1=(𝐿1−𝑑/2)(𝜂1𝑡−𝐹𝑡𝑟)−𝑡𝑛(𝜂1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197826</xdr:colOff>
      <xdr:row>13</xdr:row>
      <xdr:rowOff>0</xdr:rowOff>
    </xdr:from>
    <xdr:ext cx="2718288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3=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5" name="テキスト ボックス 14"/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𝐴3=(𝐿2−𝑑/2)(𝜂1𝑡−𝐹𝑡𝑟)−𝑡𝑛(𝜂1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153864</xdr:colOff>
      <xdr:row>9</xdr:row>
      <xdr:rowOff>80596</xdr:rowOff>
    </xdr:from>
    <xdr:ext cx="1480040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2=2</m:t>
                    </m:r>
                    <m:r>
                      <a:rPr kumimoji="1" lang="en-US" altLang="ja-JP" sz="900" b="0" i="1">
                        <a:latin typeface="Cambria Math"/>
                      </a:rPr>
                      <m:t>h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𝑡𝑟𝑛</m:t>
                    </m:r>
                    <m:r>
                      <a:rPr kumimoji="1" lang="en-US" altLang="ja-JP" sz="900" b="0" i="1">
                        <a:latin typeface="Cambria Math"/>
                      </a:rPr>
                      <m:t>)(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1)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𝐴2=2ℎ(𝑡𝑛−𝑡𝑟𝑛)(𝑓𝑟1)</a:t>
              </a:r>
              <a:endParaRPr kumimoji="1" lang="ja-JP" altLang="en-US" sz="9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127739</xdr:colOff>
          <xdr:row>9</xdr:row>
          <xdr:rowOff>71717</xdr:rowOff>
        </xdr:from>
        <xdr:to>
          <xdr:col>33</xdr:col>
          <xdr:colOff>133126</xdr:colOff>
          <xdr:row>22</xdr:row>
          <xdr:rowOff>99507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2992"/>
  <sheetViews>
    <sheetView tabSelected="1" view="pageBreakPreview" zoomScale="85" zoomScaleNormal="130" zoomScaleSheetLayoutView="85" workbookViewId="0">
      <selection activeCell="C2" sqref="C2:AH3"/>
    </sheetView>
  </sheetViews>
  <sheetFormatPr defaultColWidth="9" defaultRowHeight="13.2" x14ac:dyDescent="0.2"/>
  <cols>
    <col min="1" max="89" width="2.6640625" style="2" customWidth="1"/>
    <col min="90" max="16384" width="9" style="2"/>
  </cols>
  <sheetData>
    <row r="1" spans="3:48" ht="12.9" customHeight="1" x14ac:dyDescent="0.2"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3:48" ht="12.9" customHeight="1" x14ac:dyDescent="0.2">
      <c r="C2" s="57" t="s">
        <v>103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9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3:48" ht="12.9" customHeight="1" x14ac:dyDescent="0.2"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12.9" customHeight="1" x14ac:dyDescent="0.2">
      <c r="C4" s="57" t="s">
        <v>104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3:48" ht="12.9" customHeight="1" x14ac:dyDescent="0.2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</row>
    <row r="6" spans="3:48" ht="9.9" customHeight="1" x14ac:dyDescent="0.2"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0"/>
    </row>
    <row r="7" spans="3:48" ht="9.9" customHeight="1" x14ac:dyDescent="0.2"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</row>
    <row r="8" spans="3:48" ht="9.9" customHeight="1" x14ac:dyDescent="0.2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</row>
    <row r="9" spans="3:48" ht="9.9" customHeight="1" x14ac:dyDescent="0.2"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</row>
    <row r="10" spans="3:48" ht="9.9" customHeight="1" x14ac:dyDescent="0.2"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3:48" ht="9.9" customHeight="1" x14ac:dyDescent="0.2"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3:48" ht="9.9" customHeight="1" x14ac:dyDescent="0.2"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3:48" ht="9.9" customHeight="1" x14ac:dyDescent="0.2"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3:48" ht="9.9" customHeight="1" x14ac:dyDescent="0.2"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3:48" ht="9.9" customHeight="1" x14ac:dyDescent="0.2"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3:48" ht="9.9" customHeight="1" x14ac:dyDescent="0.2"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</row>
    <row r="17" spans="3:48" ht="9.9" customHeight="1" x14ac:dyDescent="0.2"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</row>
    <row r="18" spans="3:48" ht="9.9" customHeight="1" x14ac:dyDescent="0.2"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</row>
    <row r="19" spans="3:48" ht="9.9" customHeight="1" x14ac:dyDescent="0.2"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</row>
    <row r="20" spans="3:48" ht="9.9" customHeight="1" x14ac:dyDescent="0.2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</row>
    <row r="21" spans="3:48" ht="9.9" customHeight="1" x14ac:dyDescent="0.2"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3:48" ht="9.9" customHeight="1" x14ac:dyDescent="0.2"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3:48" ht="9.9" customHeight="1" x14ac:dyDescent="0.2"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3:48" ht="9.9" customHeight="1" x14ac:dyDescent="0.2">
      <c r="C24" s="35" t="s">
        <v>33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J24" s="1"/>
    </row>
    <row r="25" spans="3:48" ht="9.9" customHeight="1" x14ac:dyDescent="0.2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J25" s="1"/>
    </row>
    <row r="26" spans="3:48" ht="9.9" customHeight="1" x14ac:dyDescent="0.2"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J26" s="1"/>
    </row>
    <row r="27" spans="3:48" ht="9.9" customHeight="1" x14ac:dyDescent="0.2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J27" s="1"/>
    </row>
    <row r="28" spans="3:48" ht="9.9" customHeight="1" x14ac:dyDescent="0.2">
      <c r="C28" s="35" t="s">
        <v>39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J28" s="1"/>
    </row>
    <row r="29" spans="3:48" ht="9.9" customHeight="1" x14ac:dyDescent="0.2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 ht="9.9" customHeight="1" x14ac:dyDescent="0.2">
      <c r="C30" s="35" t="s">
        <v>42</v>
      </c>
      <c r="D30" s="35"/>
      <c r="E30" s="35"/>
      <c r="F30" s="35" t="s">
        <v>43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 ht="9.9" customHeight="1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 ht="9.9" customHeight="1" x14ac:dyDescent="0.2">
      <c r="C32" s="35" t="s">
        <v>47</v>
      </c>
      <c r="D32" s="35"/>
      <c r="E32" s="35"/>
      <c r="F32" s="35" t="s">
        <v>48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ht="9.9" customHeight="1" x14ac:dyDescent="0.2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ht="9.9" customHeight="1" x14ac:dyDescent="0.2">
      <c r="C34" s="35" t="s">
        <v>51</v>
      </c>
      <c r="D34" s="35"/>
      <c r="E34" s="35"/>
      <c r="F34" s="35" t="s">
        <v>52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ht="9.9" customHeight="1" x14ac:dyDescent="0.2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ht="9.9" customHeight="1" x14ac:dyDescent="0.2">
      <c r="C36" s="35" t="s">
        <v>55</v>
      </c>
      <c r="D36" s="35"/>
      <c r="E36" s="35"/>
      <c r="F36" s="60" t="s">
        <v>84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39" t="str">
        <f>IFERROR(VLOOKUP(S34,計算用データ!$A$3:$AS$29,MATCH(S32,計算用データ!$A$3:$AS$3,0),FALSE),"0")</f>
        <v>0</v>
      </c>
      <c r="T36" s="40"/>
      <c r="U36" s="40"/>
      <c r="V36" s="40"/>
      <c r="W36" s="40" t="str">
        <f>IFERROR(VLOOKUP(W34,計算用データ!$A$3:$AS$29,MATCH(W32,計算用データ!$A$3:$AS$3,0),FALSE),"0")</f>
        <v>0</v>
      </c>
      <c r="X36" s="40"/>
      <c r="Y36" s="40"/>
      <c r="Z36" s="40"/>
      <c r="AA36" s="40" t="str">
        <f>IFERROR(VLOOKUP(AA34,計算用データ!$A$3:$AS$29,MATCH(AA32,計算用データ!$A$3:$AS$3,0),FALSE),"0")</f>
        <v>0</v>
      </c>
      <c r="AB36" s="40"/>
      <c r="AC36" s="40"/>
      <c r="AD36" s="40"/>
      <c r="AE36" s="40" t="str">
        <f>IFERROR(VLOOKUP(AE34,計算用データ!$A$3:$AS$29,MATCH(AE32,計算用データ!$A$3:$AS$3,0),FALSE),"0")</f>
        <v>0</v>
      </c>
      <c r="AF36" s="40"/>
      <c r="AG36" s="40"/>
      <c r="AH36" s="4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9.9" customHeight="1" x14ac:dyDescent="0.2">
      <c r="C37" s="35"/>
      <c r="D37" s="35"/>
      <c r="E37" s="35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3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ht="9.9" customHeight="1" x14ac:dyDescent="0.2">
      <c r="B38" s="18"/>
      <c r="C38" s="35" t="s">
        <v>14</v>
      </c>
      <c r="D38" s="35"/>
      <c r="E38" s="35"/>
      <c r="F38" s="35" t="s">
        <v>58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ht="9.9" customHeight="1" x14ac:dyDescent="0.2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ht="9.9" customHeight="1" x14ac:dyDescent="0.2">
      <c r="C40" s="35" t="s">
        <v>64</v>
      </c>
      <c r="D40" s="35"/>
      <c r="E40" s="35"/>
      <c r="F40" s="35" t="s">
        <v>65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ht="9.9" customHeight="1" x14ac:dyDescent="0.2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9.9" customHeight="1" x14ac:dyDescent="0.2">
      <c r="C42" s="35" t="s">
        <v>68</v>
      </c>
      <c r="D42" s="35"/>
      <c r="E42" s="35"/>
      <c r="F42" s="35" t="s">
        <v>69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ht="9.9" customHeight="1" x14ac:dyDescent="0.2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ht="9.9" customHeight="1" x14ac:dyDescent="0.2">
      <c r="C44" s="35" t="s">
        <v>79</v>
      </c>
      <c r="D44" s="35"/>
      <c r="E44" s="35"/>
      <c r="F44" s="61" t="s">
        <v>101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7" t="str">
        <f>IFERROR(ROUNDDOWN((S30*S40)/((2*S36*S38-1.2*S30)),2),"")</f>
        <v/>
      </c>
      <c r="T44" s="68"/>
      <c r="U44" s="68"/>
      <c r="V44" s="68"/>
      <c r="W44" s="68" t="str">
        <f t="shared" ref="W44" si="0">IFERROR(ROUNDDOWN((W30*W40)/((2*W36*W38-1.2*W30)),2),"")</f>
        <v/>
      </c>
      <c r="X44" s="68"/>
      <c r="Y44" s="68"/>
      <c r="Z44" s="68"/>
      <c r="AA44" s="68" t="str">
        <f t="shared" ref="AA44" si="1">IFERROR(ROUNDDOWN((AA30*AA40)/((2*AA36*AA38-1.2*AA30)),2),"")</f>
        <v/>
      </c>
      <c r="AB44" s="68"/>
      <c r="AC44" s="68"/>
      <c r="AD44" s="68"/>
      <c r="AE44" s="68" t="str">
        <f t="shared" ref="AE44" si="2">IFERROR(ROUNDDOWN((AE30*AE40)/((2*AE36*AE38-1.2*AE30)),2),"")</f>
        <v/>
      </c>
      <c r="AF44" s="68"/>
      <c r="AG44" s="68"/>
      <c r="AH44" s="6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ht="9.9" customHeight="1" x14ac:dyDescent="0.2">
      <c r="C45" s="35"/>
      <c r="D45" s="35"/>
      <c r="E45" s="35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  <c r="S45" s="67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ht="9.9" customHeight="1" x14ac:dyDescent="0.2">
      <c r="C46" s="35" t="s">
        <v>0</v>
      </c>
      <c r="D46" s="35"/>
      <c r="E46" s="35"/>
      <c r="F46" s="35" t="s">
        <v>102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ht="9.9" customHeight="1" x14ac:dyDescent="0.2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9.9" customHeight="1" x14ac:dyDescent="0.2">
      <c r="C48" s="35" t="s">
        <v>1</v>
      </c>
      <c r="D48" s="35"/>
      <c r="E48" s="35"/>
      <c r="F48" s="35" t="s">
        <v>80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 ht="9.9" customHeight="1" x14ac:dyDescent="0.2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ht="9.9" customHeight="1" x14ac:dyDescent="0.2">
      <c r="C50" s="35" t="s">
        <v>81</v>
      </c>
      <c r="D50" s="35"/>
      <c r="E50" s="35"/>
      <c r="F50" s="70" t="s">
        <v>82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2"/>
      <c r="S50" s="36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ht="9.9" customHeight="1" x14ac:dyDescent="0.2">
      <c r="C51" s="35"/>
      <c r="D51" s="35"/>
      <c r="E51" s="35"/>
      <c r="F51" s="73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36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8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ht="9.9" customHeight="1" x14ac:dyDescent="0.2">
      <c r="C52" s="35" t="s">
        <v>2</v>
      </c>
      <c r="D52" s="35"/>
      <c r="E52" s="35"/>
      <c r="F52" s="79" t="s">
        <v>83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8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3:48" ht="9.9" customHeight="1" x14ac:dyDescent="0.2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3:48" ht="9.9" customHeight="1" x14ac:dyDescent="0.2">
      <c r="C54" s="35" t="s">
        <v>3</v>
      </c>
      <c r="D54" s="35"/>
      <c r="E54" s="35"/>
      <c r="F54" s="61" t="s">
        <v>85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39" t="str">
        <f>S36</f>
        <v>0</v>
      </c>
      <c r="T54" s="40"/>
      <c r="U54" s="40"/>
      <c r="V54" s="40"/>
      <c r="W54" s="40" t="str">
        <f t="shared" ref="W54" si="3">W36</f>
        <v>0</v>
      </c>
      <c r="X54" s="40"/>
      <c r="Y54" s="40"/>
      <c r="Z54" s="40"/>
      <c r="AA54" s="40" t="str">
        <f t="shared" ref="AA54" si="4">AA36</f>
        <v>0</v>
      </c>
      <c r="AB54" s="40"/>
      <c r="AC54" s="40"/>
      <c r="AD54" s="40"/>
      <c r="AE54" s="40" t="str">
        <f t="shared" ref="AE54" si="5">AE36</f>
        <v>0</v>
      </c>
      <c r="AF54" s="40"/>
      <c r="AG54" s="40"/>
      <c r="AH54" s="4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3:48" ht="9.9" customHeight="1" x14ac:dyDescent="0.2">
      <c r="C55" s="35"/>
      <c r="D55" s="35"/>
      <c r="E55" s="35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39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3:48" ht="9.9" customHeight="1" x14ac:dyDescent="0.2">
      <c r="C56" s="35" t="s">
        <v>86</v>
      </c>
      <c r="D56" s="35"/>
      <c r="E56" s="35"/>
      <c r="F56" s="35" t="s">
        <v>13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3:48" ht="9.9" customHeight="1" x14ac:dyDescent="0.2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3:48" ht="9.9" customHeight="1" x14ac:dyDescent="0.2">
      <c r="C58" s="35" t="s">
        <v>4</v>
      </c>
      <c r="D58" s="35"/>
      <c r="E58" s="35"/>
      <c r="F58" s="61" t="s">
        <v>85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  <c r="S58" s="39" t="str">
        <f>IFERROR(VLOOKUP(S56,計算用データ!$A$3:$AS$29,MATCH(S32,計算用データ!$A$3:$AS$3,0),FALSE),"0")</f>
        <v>0</v>
      </c>
      <c r="T58" s="40"/>
      <c r="U58" s="40"/>
      <c r="V58" s="40"/>
      <c r="W58" s="40" t="str">
        <f>IFERROR(VLOOKUP(W56,計算用データ!$A$3:$AS$29,MATCH(W32,計算用データ!$A$3:$AS$3,0),FALSE),"0")</f>
        <v>0</v>
      </c>
      <c r="X58" s="40"/>
      <c r="Y58" s="40"/>
      <c r="Z58" s="40"/>
      <c r="AA58" s="40" t="str">
        <f>IFERROR(VLOOKUP(AA56,計算用データ!$A$3:$AS$29,MATCH(AA32,計算用データ!$A$3:$AS$3,0),FALSE),"0")</f>
        <v>0</v>
      </c>
      <c r="AB58" s="40"/>
      <c r="AC58" s="40"/>
      <c r="AD58" s="40"/>
      <c r="AE58" s="40" t="str">
        <f>IFERROR(VLOOKUP(AE56,計算用データ!$A$3:$AS$29,MATCH(AE32,計算用データ!$A$3:$AS$3,0),FALSE),"0")</f>
        <v>0</v>
      </c>
      <c r="AF58" s="40"/>
      <c r="AG58" s="40"/>
      <c r="AH58" s="4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3:48" ht="9.9" customHeight="1" x14ac:dyDescent="0.2">
      <c r="C59" s="35"/>
      <c r="D59" s="35"/>
      <c r="E59" s="35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39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3:48" ht="9.9" customHeight="1" x14ac:dyDescent="0.2">
      <c r="C60" s="35" t="s">
        <v>87</v>
      </c>
      <c r="D60" s="35"/>
      <c r="E60" s="35"/>
      <c r="F60" s="35" t="s">
        <v>88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8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3:48" ht="9.9" customHeight="1" x14ac:dyDescent="0.2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8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3:48" ht="9.9" customHeight="1" x14ac:dyDescent="0.2">
      <c r="C62" s="35" t="s">
        <v>12</v>
      </c>
      <c r="D62" s="35"/>
      <c r="E62" s="35"/>
      <c r="F62" s="35" t="s">
        <v>89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9" t="str">
        <f>IFERROR(ROUNDDOWN((S30*S48)/((2*S58*S60)-(1.2*S30)),2),"")</f>
        <v/>
      </c>
      <c r="T62" s="40"/>
      <c r="U62" s="40"/>
      <c r="V62" s="40"/>
      <c r="W62" s="40" t="str">
        <f t="shared" ref="W62" si="6">IFERROR(ROUNDDOWN((W30*W48)/((2*W58*W60)-(1.2*W30)),2),"")</f>
        <v/>
      </c>
      <c r="X62" s="40"/>
      <c r="Y62" s="40"/>
      <c r="Z62" s="40"/>
      <c r="AA62" s="40" t="str">
        <f t="shared" ref="AA62" si="7">IFERROR(ROUNDDOWN((AA30*AA48)/((2*AA58*AA60)-(1.2*AA30)),2),"")</f>
        <v/>
      </c>
      <c r="AB62" s="40"/>
      <c r="AC62" s="40"/>
      <c r="AD62" s="40"/>
      <c r="AE62" s="40" t="str">
        <f t="shared" ref="AE62" si="8">IFERROR(ROUNDDOWN((AE30*AE48)/((2*AE58*AE60)-(1.2*AE30)),2),"")</f>
        <v/>
      </c>
      <c r="AF62" s="40"/>
      <c r="AG62" s="40"/>
      <c r="AH62" s="4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3:48" ht="9.9" customHeight="1" x14ac:dyDescent="0.2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9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3:48" ht="9.9" customHeight="1" x14ac:dyDescent="0.2">
      <c r="C64" s="35" t="s">
        <v>100</v>
      </c>
      <c r="D64" s="35"/>
      <c r="E64" s="35"/>
      <c r="F64" s="35" t="s">
        <v>90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9" t="str">
        <f>IFERROR(IF(S58/S54&gt;1,"見直し必要",S58/S54),"")</f>
        <v/>
      </c>
      <c r="T64" s="40"/>
      <c r="U64" s="40"/>
      <c r="V64" s="40"/>
      <c r="W64" s="40" t="str">
        <f t="shared" ref="W64" si="9">IFERROR(IF(W58/W54&gt;1,"見直し必要",W58/W54),"")</f>
        <v/>
      </c>
      <c r="X64" s="40"/>
      <c r="Y64" s="40"/>
      <c r="Z64" s="40"/>
      <c r="AA64" s="40" t="str">
        <f t="shared" ref="AA64" si="10">IFERROR(IF(AA58/AA54&gt;1,"見直し必要",AA58/AA54),"")</f>
        <v/>
      </c>
      <c r="AB64" s="40"/>
      <c r="AC64" s="40"/>
      <c r="AD64" s="40"/>
      <c r="AE64" s="40" t="str">
        <f t="shared" ref="AE64" si="11">IFERROR(IF(AE58/AE54&gt;1,"見直し必要",AE58/AE54),"")</f>
        <v/>
      </c>
      <c r="AF64" s="40"/>
      <c r="AG64" s="40"/>
      <c r="AH64" s="4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3:48" ht="9.9" customHeight="1" x14ac:dyDescent="0.2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9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3:48" ht="9.9" customHeight="1" x14ac:dyDescent="0.2">
      <c r="C66" s="35" t="s">
        <v>91</v>
      </c>
      <c r="D66" s="35"/>
      <c r="E66" s="35"/>
      <c r="F66" s="35" t="s">
        <v>92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9" t="str">
        <f>IFERROR(ROUNDUP((S48*S44*S50)+(2*S52*S44*S50)*(1-S64),0),"")</f>
        <v/>
      </c>
      <c r="T66" s="40"/>
      <c r="U66" s="40"/>
      <c r="V66" s="40"/>
      <c r="W66" s="40" t="str">
        <f t="shared" ref="W66" si="12">IFERROR(ROUNDUP((W48*W44*W50)+(2*W52*W44*W50)*(1-W64),0),"")</f>
        <v/>
      </c>
      <c r="X66" s="40"/>
      <c r="Y66" s="40"/>
      <c r="Z66" s="40"/>
      <c r="AA66" s="40" t="str">
        <f t="shared" ref="AA66" si="13">IFERROR(ROUNDUP((AA48*AA44*AA50)+(2*AA52*AA44*AA50)*(1-AA64),0),"")</f>
        <v/>
      </c>
      <c r="AB66" s="40"/>
      <c r="AC66" s="40"/>
      <c r="AD66" s="40"/>
      <c r="AE66" s="40" t="str">
        <f t="shared" ref="AE66" si="14">IFERROR(ROUNDUP((AE48*AE44*AE50)+(2*AE52*AE44*AE50)*(1-AE64),0),"")</f>
        <v/>
      </c>
      <c r="AF66" s="40"/>
      <c r="AG66" s="40"/>
      <c r="AH66" s="4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3:48" ht="9.9" customHeight="1" x14ac:dyDescent="0.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3:48" ht="9.9" customHeight="1" x14ac:dyDescent="0.2">
      <c r="C68" s="35" t="s">
        <v>9</v>
      </c>
      <c r="D68" s="35"/>
      <c r="E68" s="35"/>
      <c r="F68" s="35" t="s">
        <v>93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9">
        <f>MAX(S48,S48/2+S46+S52)</f>
        <v>0</v>
      </c>
      <c r="T68" s="40"/>
      <c r="U68" s="40"/>
      <c r="V68" s="40"/>
      <c r="W68" s="40">
        <f t="shared" ref="W68" si="15">MAX(W48,W48/2+W46+W52)</f>
        <v>0</v>
      </c>
      <c r="X68" s="40"/>
      <c r="Y68" s="40"/>
      <c r="Z68" s="40"/>
      <c r="AA68" s="40">
        <f t="shared" ref="AA68" si="16">MAX(AA48,AA48/2+AA46+AA52)</f>
        <v>0</v>
      </c>
      <c r="AB68" s="40"/>
      <c r="AC68" s="40"/>
      <c r="AD68" s="40"/>
      <c r="AE68" s="40">
        <f t="shared" ref="AE68" si="17">MAX(AE48,AE48/2+AE46+AE52)</f>
        <v>0</v>
      </c>
      <c r="AF68" s="40"/>
      <c r="AG68" s="40"/>
      <c r="AH68" s="4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3:48" ht="9.9" customHeight="1" x14ac:dyDescent="0.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9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3:48" ht="9.9" customHeight="1" x14ac:dyDescent="0.2">
      <c r="C70" s="35" t="s">
        <v>10</v>
      </c>
      <c r="D70" s="35"/>
      <c r="E70" s="35"/>
      <c r="F70" s="35" t="s">
        <v>94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9">
        <f>MAX(S48,S48/2+S46+S52)</f>
        <v>0</v>
      </c>
      <c r="T70" s="40"/>
      <c r="U70" s="40"/>
      <c r="V70" s="40"/>
      <c r="W70" s="40">
        <f t="shared" ref="W70" si="18">MAX(W48,W48/2+W46+W52)</f>
        <v>0</v>
      </c>
      <c r="X70" s="40"/>
      <c r="Y70" s="40"/>
      <c r="Z70" s="40"/>
      <c r="AA70" s="40">
        <f t="shared" ref="AA70" si="19">MAX(AA48,AA48/2+AA46+AA52)</f>
        <v>0</v>
      </c>
      <c r="AB70" s="40"/>
      <c r="AC70" s="40"/>
      <c r="AD70" s="40"/>
      <c r="AE70" s="40">
        <f t="shared" ref="AE70" si="20">MAX(AE48,AE48/2+AE46+AE52)</f>
        <v>0</v>
      </c>
      <c r="AF70" s="40"/>
      <c r="AG70" s="40"/>
      <c r="AH70" s="4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3:48" ht="9.9" customHeight="1" x14ac:dyDescent="0.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9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3:48" ht="9.9" customHeight="1" x14ac:dyDescent="0.2">
      <c r="C72" s="35" t="s">
        <v>11</v>
      </c>
      <c r="D72" s="35"/>
      <c r="E72" s="35"/>
      <c r="F72" s="35" t="s">
        <v>95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9">
        <f>IFERROR(MIN(2.5*S52,2.5*S46),"")</f>
        <v>0</v>
      </c>
      <c r="T72" s="40"/>
      <c r="U72" s="40"/>
      <c r="V72" s="40"/>
      <c r="W72" s="40">
        <f t="shared" ref="W72" si="21">IFERROR(MIN(2.5*W52,2.5*W46),"")</f>
        <v>0</v>
      </c>
      <c r="X72" s="40"/>
      <c r="Y72" s="40"/>
      <c r="Z72" s="40"/>
      <c r="AA72" s="40">
        <f t="shared" ref="AA72" si="22">IFERROR(MIN(2.5*AA52,2.5*AA46),"")</f>
        <v>0</v>
      </c>
      <c r="AB72" s="40"/>
      <c r="AC72" s="40"/>
      <c r="AD72" s="40"/>
      <c r="AE72" s="40">
        <f t="shared" ref="AE72" si="23">IFERROR(MIN(2.5*AE52,2.5*AE46),"")</f>
        <v>0</v>
      </c>
      <c r="AF72" s="40"/>
      <c r="AG72" s="40"/>
      <c r="AH72" s="4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3:48" ht="9.9" customHeight="1" x14ac:dyDescent="0.2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9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3:48" ht="9.9" customHeight="1" x14ac:dyDescent="0.2">
      <c r="C74" s="35" t="s">
        <v>5</v>
      </c>
      <c r="D74" s="35"/>
      <c r="E74" s="35"/>
      <c r="F74" s="35" t="s">
        <v>96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67" t="str">
        <f>IFERROR(ROUNDDOWN(((S68-(S48/2))*(S38*S46-S50*S44))-((S52*(S38*S46-S50*S44))*(1-S64)),0),"")</f>
        <v/>
      </c>
      <c r="T74" s="68"/>
      <c r="U74" s="68"/>
      <c r="V74" s="68"/>
      <c r="W74" s="68" t="str">
        <f t="shared" ref="W74" si="24">IFERROR(ROUNDDOWN(((W68-(W48/2))*(W38*W46-W50*W44))-((W52*(W38*W46-W50*W44))*(1-W64)),0),"")</f>
        <v/>
      </c>
      <c r="X74" s="68"/>
      <c r="Y74" s="68"/>
      <c r="Z74" s="68"/>
      <c r="AA74" s="68" t="str">
        <f t="shared" ref="AA74" si="25">IFERROR(ROUNDDOWN(((AA68-(AA48/2))*(AA38*AA46-AA50*AA44))-((AA52*(AA38*AA46-AA50*AA44))*(1-AA64)),0),"")</f>
        <v/>
      </c>
      <c r="AB74" s="68"/>
      <c r="AC74" s="68"/>
      <c r="AD74" s="68"/>
      <c r="AE74" s="68" t="str">
        <f t="shared" ref="AE74" si="26">IFERROR(ROUNDDOWN(((AE68-(AE48/2))*(AE38*AE46-AE50*AE44))-((AE52*(AE38*AE46-AE50*AE44))*(1-AE64)),0),"")</f>
        <v/>
      </c>
      <c r="AF74" s="68"/>
      <c r="AG74" s="68"/>
      <c r="AH74" s="6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3:48" ht="9.75" customHeight="1" x14ac:dyDescent="0.2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67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9"/>
      <c r="AJ75" s="1"/>
    </row>
    <row r="76" spans="3:48" ht="9.9" customHeight="1" x14ac:dyDescent="0.2">
      <c r="C76" s="35" t="s">
        <v>6</v>
      </c>
      <c r="D76" s="35"/>
      <c r="E76" s="35"/>
      <c r="F76" s="35" t="s">
        <v>97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9" t="str">
        <f>IFERROR(ROUNDDOWN((2*S72)*(S52-S62)*(S64),0),"")</f>
        <v/>
      </c>
      <c r="T76" s="40"/>
      <c r="U76" s="40"/>
      <c r="V76" s="40"/>
      <c r="W76" s="40" t="str">
        <f t="shared" ref="W76" si="27">IFERROR(ROUNDDOWN((2*W72)*(W52-W62)*(W64),0),"")</f>
        <v/>
      </c>
      <c r="X76" s="40"/>
      <c r="Y76" s="40"/>
      <c r="Z76" s="40"/>
      <c r="AA76" s="40" t="str">
        <f t="shared" ref="AA76" si="28">IFERROR(ROUNDDOWN((2*AA72)*(AA52-AA62)*(AA64),0),"")</f>
        <v/>
      </c>
      <c r="AB76" s="40"/>
      <c r="AC76" s="40"/>
      <c r="AD76" s="40"/>
      <c r="AE76" s="40" t="str">
        <f t="shared" ref="AE76" si="29">IFERROR(ROUNDDOWN((2*AE72)*(AE52-AE62)*(AE64),0),"")</f>
        <v/>
      </c>
      <c r="AF76" s="40"/>
      <c r="AG76" s="40"/>
      <c r="AH76" s="41"/>
      <c r="AJ76" s="1"/>
    </row>
    <row r="77" spans="3:48" ht="9.9" customHeight="1" x14ac:dyDescent="0.2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9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/>
      <c r="AJ77" s="1"/>
    </row>
    <row r="78" spans="3:48" ht="9.9" customHeight="1" x14ac:dyDescent="0.2">
      <c r="C78" s="35" t="s">
        <v>7</v>
      </c>
      <c r="D78" s="35"/>
      <c r="E78" s="35"/>
      <c r="F78" s="35" t="s">
        <v>98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67" t="str">
        <f>IFERROR(ROUNDDOWN(((S70-(S48/2))*(S38*S46-S50*S44))-((S52*(S38*S46-S50*S44))*(1-S64)),2),"")</f>
        <v/>
      </c>
      <c r="T78" s="68"/>
      <c r="U78" s="68"/>
      <c r="V78" s="68"/>
      <c r="W78" s="68" t="str">
        <f t="shared" ref="W78" si="30">IFERROR(ROUNDDOWN(((W70-(W48/2))*(W38*W46-W50*W44))-((W52*(W38*W46-W50*W44))*(1-W64)),2),"")</f>
        <v/>
      </c>
      <c r="X78" s="68"/>
      <c r="Y78" s="68"/>
      <c r="Z78" s="68"/>
      <c r="AA78" s="68" t="str">
        <f t="shared" ref="AA78" si="31">IFERROR(ROUNDDOWN(((AA70-(AA48/2))*(AA38*AA46-AA50*AA44))-((AA52*(AA38*AA46-AA50*AA44))*(1-AA64)),2),"")</f>
        <v/>
      </c>
      <c r="AB78" s="68"/>
      <c r="AC78" s="68"/>
      <c r="AD78" s="68"/>
      <c r="AE78" s="68" t="str">
        <f t="shared" ref="AE78" si="32">IFERROR(ROUNDDOWN(((AE70-(AE48/2))*(AE38*AE46-AE50*AE44))-((AE52*(AE38*AE46-AE50*AE44))*(1-AE64)),2),"")</f>
        <v/>
      </c>
      <c r="AF78" s="68"/>
      <c r="AG78" s="68"/>
      <c r="AH78" s="69"/>
      <c r="AJ78" s="1"/>
    </row>
    <row r="79" spans="3:48" ht="9.9" customHeight="1" x14ac:dyDescent="0.2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67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9"/>
      <c r="AJ79" s="1"/>
    </row>
    <row r="80" spans="3:48" ht="9.9" customHeight="1" x14ac:dyDescent="0.2">
      <c r="C80" s="35" t="s">
        <v>105</v>
      </c>
      <c r="D80" s="35"/>
      <c r="E80" s="35"/>
      <c r="F80" s="35" t="s">
        <v>107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8"/>
    </row>
    <row r="81" spans="3:34" ht="9.9" customHeight="1" x14ac:dyDescent="0.2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8"/>
    </row>
    <row r="82" spans="3:34" ht="9.9" customHeight="1" x14ac:dyDescent="0.2">
      <c r="C82" s="35" t="s">
        <v>106</v>
      </c>
      <c r="D82" s="35"/>
      <c r="E82" s="35"/>
      <c r="F82" s="35" t="s">
        <v>108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9" t="str">
        <f>IFERROR(S80*S80*S64,"")</f>
        <v/>
      </c>
      <c r="T82" s="40"/>
      <c r="U82" s="40"/>
      <c r="V82" s="40"/>
      <c r="W82" s="40" t="str">
        <f t="shared" ref="W82" si="33">IFERROR(W80*W80*W64,"")</f>
        <v/>
      </c>
      <c r="X82" s="40"/>
      <c r="Y82" s="40"/>
      <c r="Z82" s="40"/>
      <c r="AA82" s="40" t="str">
        <f t="shared" ref="AA82" si="34">IFERROR(AA80*AA80*AA64,"")</f>
        <v/>
      </c>
      <c r="AB82" s="40"/>
      <c r="AC82" s="40"/>
      <c r="AD82" s="40"/>
      <c r="AE82" s="40" t="str">
        <f t="shared" ref="AE82" si="35">IFERROR(AE80*AE80*AE64,"")</f>
        <v/>
      </c>
      <c r="AF82" s="40"/>
      <c r="AG82" s="40"/>
      <c r="AH82" s="41"/>
    </row>
    <row r="83" spans="3:34" ht="9.9" customHeight="1" x14ac:dyDescent="0.2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9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1"/>
    </row>
    <row r="84" spans="3:34" ht="9.9" customHeight="1" x14ac:dyDescent="0.2">
      <c r="C84" s="35" t="s">
        <v>8</v>
      </c>
      <c r="D84" s="35"/>
      <c r="E84" s="35"/>
      <c r="F84" s="35" t="s">
        <v>109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67" t="str">
        <f>IFERROR(SUM(S74:V79)+S82,"")</f>
        <v/>
      </c>
      <c r="T84" s="40"/>
      <c r="U84" s="40"/>
      <c r="V84" s="40"/>
      <c r="W84" s="68" t="str">
        <f t="shared" ref="W84" si="36">IFERROR(SUM(W74:Z79)+W82,"")</f>
        <v/>
      </c>
      <c r="X84" s="40"/>
      <c r="Y84" s="40"/>
      <c r="Z84" s="40"/>
      <c r="AA84" s="68" t="str">
        <f t="shared" ref="AA84" si="37">IFERROR(SUM(AA74:AD79)+AA82,"")</f>
        <v/>
      </c>
      <c r="AB84" s="40"/>
      <c r="AC84" s="40"/>
      <c r="AD84" s="40"/>
      <c r="AE84" s="68" t="str">
        <f t="shared" ref="AE84" si="38">IFERROR(SUM(AE74:AH79)+AE82,"")</f>
        <v/>
      </c>
      <c r="AF84" s="40"/>
      <c r="AG84" s="40"/>
      <c r="AH84" s="41"/>
    </row>
    <row r="85" spans="3:34" ht="9.9" customHeight="1" x14ac:dyDescent="0.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9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1"/>
    </row>
    <row r="86" spans="3:34" ht="9.9" customHeight="1" x14ac:dyDescent="0.2">
      <c r="C86" s="42" t="s">
        <v>99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  <c r="S86" s="39" t="str">
        <f>IF(S84&gt;S66,"十分","不十分")</f>
        <v>不十分</v>
      </c>
      <c r="T86" s="40"/>
      <c r="U86" s="40"/>
      <c r="V86" s="40"/>
      <c r="W86" s="40" t="str">
        <f t="shared" ref="W86" si="39">IF(W84&gt;W66,"十分","不十分")</f>
        <v>不十分</v>
      </c>
      <c r="X86" s="40"/>
      <c r="Y86" s="40"/>
      <c r="Z86" s="40"/>
      <c r="AA86" s="40" t="str">
        <f t="shared" ref="AA86" si="40">IF(AA84&gt;AA66,"十分","不十分")</f>
        <v>不十分</v>
      </c>
      <c r="AB86" s="40"/>
      <c r="AC86" s="40"/>
      <c r="AD86" s="40"/>
      <c r="AE86" s="40" t="str">
        <f t="shared" ref="AE86" si="41">IF(AE84&gt;AE66,"十分","不十分")</f>
        <v>不十分</v>
      </c>
      <c r="AF86" s="40"/>
      <c r="AG86" s="40"/>
      <c r="AH86" s="41"/>
    </row>
    <row r="87" spans="3:34" ht="9.9" customHeight="1" x14ac:dyDescent="0.2"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S87" s="39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/>
    </row>
    <row r="88" spans="3:34" ht="9.9" customHeight="1" x14ac:dyDescent="0.2"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8"/>
    </row>
    <row r="89" spans="3:34" ht="9.9" customHeight="1" x14ac:dyDescent="0.2"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</row>
    <row r="90" spans="3:34" ht="9.9" customHeight="1" x14ac:dyDescent="0.2"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1"/>
    </row>
    <row r="91" spans="3:34" ht="9.9" customHeight="1" x14ac:dyDescent="0.2"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/>
    </row>
    <row r="92" spans="3:34" ht="9.9" customHeight="1" x14ac:dyDescent="0.2"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1"/>
    </row>
    <row r="93" spans="3:34" ht="9.9" customHeight="1" x14ac:dyDescent="0.2"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</row>
    <row r="94" spans="3:34" ht="9.9" customHeight="1" x14ac:dyDescent="0.2"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1"/>
    </row>
    <row r="95" spans="3:34" ht="9.9" customHeight="1" x14ac:dyDescent="0.2"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/>
    </row>
    <row r="96" spans="3:34" ht="9.9" customHeight="1" x14ac:dyDescent="0.2"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1"/>
    </row>
    <row r="97" spans="3:34" ht="9.9" customHeight="1" x14ac:dyDescent="0.2"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</row>
    <row r="98" spans="3:34" ht="9.9" customHeight="1" x14ac:dyDescent="0.2"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/>
    </row>
    <row r="99" spans="3:34" ht="9.9" customHeight="1" x14ac:dyDescent="0.2"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1"/>
    </row>
    <row r="100" spans="3:34" ht="9.9" customHeight="1" x14ac:dyDescent="0.2"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1"/>
    </row>
    <row r="101" spans="3:34" ht="9.9" customHeight="1" x14ac:dyDescent="0.2"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</row>
    <row r="102" spans="3:34" ht="9.9" customHeight="1" x14ac:dyDescent="0.2"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/>
    </row>
    <row r="103" spans="3:34" ht="9.9" customHeight="1" x14ac:dyDescent="0.2"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/>
    </row>
    <row r="104" spans="3:34" ht="9.9" customHeight="1" x14ac:dyDescent="0.2"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1"/>
    </row>
    <row r="105" spans="3:34" ht="12.9" customHeight="1" x14ac:dyDescent="0.2"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</row>
    <row r="106" spans="3:34" ht="12.9" customHeight="1" x14ac:dyDescent="0.2"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1"/>
    </row>
    <row r="107" spans="3:34" ht="12.9" customHeight="1" x14ac:dyDescent="0.2"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1"/>
    </row>
    <row r="108" spans="3:34" ht="12.9" customHeight="1" x14ac:dyDescent="0.2"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1"/>
    </row>
    <row r="109" spans="3:34" ht="12.9" customHeight="1" x14ac:dyDescent="0.2">
      <c r="C109" s="2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</row>
    <row r="110" spans="3:34" ht="12.9" customHeight="1" x14ac:dyDescent="0.2">
      <c r="C110" s="2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1"/>
    </row>
    <row r="111" spans="3:34" ht="12.9" customHeight="1" x14ac:dyDescent="0.2">
      <c r="C111" s="2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1"/>
    </row>
    <row r="112" spans="3:34" ht="12.9" customHeight="1" x14ac:dyDescent="0.2"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1"/>
    </row>
    <row r="113" spans="3:34" ht="12.9" customHeight="1" x14ac:dyDescent="0.2"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1"/>
    </row>
    <row r="114" spans="3:34" ht="12.9" customHeight="1" x14ac:dyDescent="0.2"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1"/>
    </row>
    <row r="115" spans="3:34" ht="12.9" customHeight="1" x14ac:dyDescent="0.2"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1"/>
    </row>
    <row r="116" spans="3:34" ht="12.9" customHeight="1" x14ac:dyDescent="0.2"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1"/>
    </row>
    <row r="117" spans="3:34" ht="12.9" customHeight="1" x14ac:dyDescent="0.2"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</row>
    <row r="118" spans="3:34" ht="12.9" customHeight="1" x14ac:dyDescent="0.2"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1"/>
    </row>
    <row r="119" spans="3:34" ht="12.9" customHeight="1" x14ac:dyDescent="0.2"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1"/>
    </row>
    <row r="120" spans="3:34" ht="12.9" customHeight="1" x14ac:dyDescent="0.2"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1"/>
    </row>
    <row r="121" spans="3:34" ht="12.9" customHeight="1" x14ac:dyDescent="0.2">
      <c r="C121" s="2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</row>
    <row r="122" spans="3:34" ht="12.9" customHeight="1" x14ac:dyDescent="0.2">
      <c r="C122" s="2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1"/>
    </row>
    <row r="123" spans="3:34" ht="12.9" customHeight="1" x14ac:dyDescent="0.2">
      <c r="C123" s="2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1"/>
    </row>
    <row r="124" spans="3:34" ht="12.9" customHeight="1" x14ac:dyDescent="0.2">
      <c r="C124" s="2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1"/>
    </row>
    <row r="125" spans="3:34" ht="12.9" customHeight="1" x14ac:dyDescent="0.2"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</row>
    <row r="126" spans="3:34" ht="12.9" customHeight="1" x14ac:dyDescent="0.2">
      <c r="C126" s="2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1"/>
    </row>
    <row r="127" spans="3:34" ht="12.9" customHeight="1" x14ac:dyDescent="0.2"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1"/>
    </row>
    <row r="128" spans="3:34" ht="12.9" customHeight="1" x14ac:dyDescent="0.2"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/>
    </row>
    <row r="129" spans="3:34" ht="12.9" customHeight="1" x14ac:dyDescent="0.2"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</row>
    <row r="130" spans="3:34" ht="12.9" customHeight="1" x14ac:dyDescent="0.2"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</row>
    <row r="131" spans="3:34" ht="12.9" customHeight="1" x14ac:dyDescent="0.2"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1"/>
    </row>
    <row r="132" spans="3:34" ht="12.9" customHeight="1" x14ac:dyDescent="0.2"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1"/>
    </row>
    <row r="133" spans="3:34" ht="12.9" customHeight="1" x14ac:dyDescent="0.2"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</row>
    <row r="134" spans="3:34" ht="12.9" customHeight="1" x14ac:dyDescent="0.2"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1"/>
    </row>
    <row r="135" spans="3:34" ht="12.9" customHeight="1" x14ac:dyDescent="0.2"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1"/>
    </row>
    <row r="136" spans="3:34" ht="12.9" customHeight="1" x14ac:dyDescent="0.2"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1"/>
    </row>
    <row r="137" spans="3:34" ht="12.9" customHeight="1" x14ac:dyDescent="0.2"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</row>
    <row r="138" spans="3:34" ht="12.9" customHeight="1" x14ac:dyDescent="0.2"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1"/>
    </row>
    <row r="139" spans="3:34" ht="12.9" customHeight="1" x14ac:dyDescent="0.2"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1"/>
    </row>
    <row r="140" spans="3:34" ht="12.9" customHeight="1" x14ac:dyDescent="0.2"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1"/>
    </row>
    <row r="141" spans="3:34" ht="12.9" customHeight="1" x14ac:dyDescent="0.2"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1"/>
    </row>
    <row r="142" spans="3:34" ht="12.9" customHeight="1" x14ac:dyDescent="0.2"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1"/>
    </row>
    <row r="143" spans="3:34" ht="12.9" customHeight="1" x14ac:dyDescent="0.2"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1"/>
    </row>
    <row r="144" spans="3:34" ht="12.9" customHeight="1" x14ac:dyDescent="0.2"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1"/>
    </row>
    <row r="145" spans="3:34" ht="12.9" customHeight="1" x14ac:dyDescent="0.2"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</row>
    <row r="146" spans="3:34" ht="12.9" customHeight="1" x14ac:dyDescent="0.2"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1"/>
    </row>
    <row r="147" spans="3:34" ht="12.9" customHeight="1" x14ac:dyDescent="0.2"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1"/>
    </row>
    <row r="148" spans="3:34" ht="12.9" customHeight="1" x14ac:dyDescent="0.2"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1"/>
    </row>
    <row r="149" spans="3:34" ht="12.9" customHeight="1" x14ac:dyDescent="0.2"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</row>
    <row r="150" spans="3:34" ht="12.9" customHeight="1" x14ac:dyDescent="0.2"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1"/>
    </row>
    <row r="151" spans="3:34" ht="12.9" customHeight="1" x14ac:dyDescent="0.2"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1"/>
    </row>
    <row r="152" spans="3:34" ht="12.9" customHeight="1" x14ac:dyDescent="0.2"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1"/>
    </row>
    <row r="153" spans="3:34" ht="12.9" customHeight="1" x14ac:dyDescent="0.2">
      <c r="C153" s="2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</row>
    <row r="154" spans="3:34" ht="12.9" customHeight="1" x14ac:dyDescent="0.2">
      <c r="C154" s="2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1"/>
    </row>
    <row r="155" spans="3:34" ht="12.9" customHeight="1" x14ac:dyDescent="0.2">
      <c r="C155" s="2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1"/>
    </row>
    <row r="156" spans="3:34" ht="12.9" customHeight="1" x14ac:dyDescent="0.2"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4"/>
    </row>
    <row r="157" spans="3:34" ht="12.9" customHeight="1" x14ac:dyDescent="0.2"/>
    <row r="158" spans="3:34" ht="12.9" customHeight="1" x14ac:dyDescent="0.2"/>
    <row r="159" spans="3:34" ht="12.9" customHeight="1" x14ac:dyDescent="0.2"/>
    <row r="160" spans="3:34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  <row r="2987" ht="12.9" customHeight="1" x14ac:dyDescent="0.2"/>
    <row r="2988" ht="12.9" customHeight="1" x14ac:dyDescent="0.2"/>
    <row r="2989" ht="12.9" customHeight="1" x14ac:dyDescent="0.2"/>
    <row r="2990" ht="12.9" customHeight="1" x14ac:dyDescent="0.2"/>
    <row r="2991" ht="12.9" customHeight="1" x14ac:dyDescent="0.2"/>
    <row r="2992" ht="12.9" customHeight="1" x14ac:dyDescent="0.2"/>
  </sheetData>
  <mergeCells count="192">
    <mergeCell ref="C78:E79"/>
    <mergeCell ref="F78:R79"/>
    <mergeCell ref="S78:V79"/>
    <mergeCell ref="W78:Z79"/>
    <mergeCell ref="AA78:AD79"/>
    <mergeCell ref="AE78:AH79"/>
    <mergeCell ref="C84:E85"/>
    <mergeCell ref="F84:R85"/>
    <mergeCell ref="S84:V85"/>
    <mergeCell ref="W84:Z85"/>
    <mergeCell ref="AA84:AD85"/>
    <mergeCell ref="C82:E83"/>
    <mergeCell ref="F82:R83"/>
    <mergeCell ref="S82:V83"/>
    <mergeCell ref="W82:Z83"/>
    <mergeCell ref="AA82:AD83"/>
    <mergeCell ref="AE82:AH83"/>
    <mergeCell ref="C76:E77"/>
    <mergeCell ref="F76:R77"/>
    <mergeCell ref="S76:V77"/>
    <mergeCell ref="W76:Z77"/>
    <mergeCell ref="AA76:AD77"/>
    <mergeCell ref="AE76:AH77"/>
    <mergeCell ref="C74:E75"/>
    <mergeCell ref="F74:R75"/>
    <mergeCell ref="S74:V75"/>
    <mergeCell ref="W74:Z75"/>
    <mergeCell ref="AA74:AD75"/>
    <mergeCell ref="AE74:AH75"/>
    <mergeCell ref="C72:E73"/>
    <mergeCell ref="F72:R73"/>
    <mergeCell ref="S72:V73"/>
    <mergeCell ref="W72:Z73"/>
    <mergeCell ref="AA72:AD73"/>
    <mergeCell ref="AE72:AH73"/>
    <mergeCell ref="C70:E71"/>
    <mergeCell ref="F70:R71"/>
    <mergeCell ref="S70:V71"/>
    <mergeCell ref="W70:Z71"/>
    <mergeCell ref="AA70:AD71"/>
    <mergeCell ref="AE70:AH71"/>
    <mergeCell ref="C68:E69"/>
    <mergeCell ref="F68:R69"/>
    <mergeCell ref="S68:V69"/>
    <mergeCell ref="W68:Z69"/>
    <mergeCell ref="AA68:AD69"/>
    <mergeCell ref="AE68:AH69"/>
    <mergeCell ref="C66:E67"/>
    <mergeCell ref="F66:R67"/>
    <mergeCell ref="S66:V67"/>
    <mergeCell ref="W66:Z67"/>
    <mergeCell ref="AA66:AD67"/>
    <mergeCell ref="AE66:AH67"/>
    <mergeCell ref="C64:E65"/>
    <mergeCell ref="F64:R65"/>
    <mergeCell ref="S64:V65"/>
    <mergeCell ref="W64:Z65"/>
    <mergeCell ref="AA64:AD65"/>
    <mergeCell ref="AE64:AH65"/>
    <mergeCell ref="C62:E63"/>
    <mergeCell ref="F62:R63"/>
    <mergeCell ref="S62:V63"/>
    <mergeCell ref="W62:Z63"/>
    <mergeCell ref="AA62:AD63"/>
    <mergeCell ref="AE62:AH63"/>
    <mergeCell ref="C60:E61"/>
    <mergeCell ref="F60:R61"/>
    <mergeCell ref="S60:V61"/>
    <mergeCell ref="W60:Z61"/>
    <mergeCell ref="AA60:AD61"/>
    <mergeCell ref="AE60:AH61"/>
    <mergeCell ref="C58:E59"/>
    <mergeCell ref="F58:R59"/>
    <mergeCell ref="S58:V59"/>
    <mergeCell ref="W58:Z59"/>
    <mergeCell ref="AA58:AD59"/>
    <mergeCell ref="AE58:AH59"/>
    <mergeCell ref="C56:E57"/>
    <mergeCell ref="F56:R57"/>
    <mergeCell ref="S56:V57"/>
    <mergeCell ref="W56:Z57"/>
    <mergeCell ref="AA56:AD57"/>
    <mergeCell ref="AE56:AH57"/>
    <mergeCell ref="S52:V53"/>
    <mergeCell ref="W52:Z53"/>
    <mergeCell ref="AA52:AD53"/>
    <mergeCell ref="AE52:AH53"/>
    <mergeCell ref="C54:E55"/>
    <mergeCell ref="F54:R55"/>
    <mergeCell ref="S54:V55"/>
    <mergeCell ref="W54:Z55"/>
    <mergeCell ref="AA54:AD55"/>
    <mergeCell ref="AE54:AH55"/>
    <mergeCell ref="C52:E53"/>
    <mergeCell ref="F52:R53"/>
    <mergeCell ref="C48:E49"/>
    <mergeCell ref="F48:R49"/>
    <mergeCell ref="S48:V49"/>
    <mergeCell ref="W48:Z49"/>
    <mergeCell ref="AA48:AD49"/>
    <mergeCell ref="AE48:AH49"/>
    <mergeCell ref="C50:E51"/>
    <mergeCell ref="F50:R51"/>
    <mergeCell ref="S50:V51"/>
    <mergeCell ref="W50:Z51"/>
    <mergeCell ref="AA50:AD51"/>
    <mergeCell ref="AE50:AH51"/>
    <mergeCell ref="C46:E47"/>
    <mergeCell ref="F46:R47"/>
    <mergeCell ref="S46:V47"/>
    <mergeCell ref="W46:Z47"/>
    <mergeCell ref="AA46:AD47"/>
    <mergeCell ref="AE46:AH47"/>
    <mergeCell ref="C44:E45"/>
    <mergeCell ref="F44:R45"/>
    <mergeCell ref="S44:V45"/>
    <mergeCell ref="W44:Z45"/>
    <mergeCell ref="AA44:AD45"/>
    <mergeCell ref="AE44:AH45"/>
    <mergeCell ref="C42:E43"/>
    <mergeCell ref="F42:R43"/>
    <mergeCell ref="S42:V43"/>
    <mergeCell ref="W42:Z43"/>
    <mergeCell ref="AA42:AD43"/>
    <mergeCell ref="AE42:AH43"/>
    <mergeCell ref="C40:E41"/>
    <mergeCell ref="F40:R41"/>
    <mergeCell ref="S40:V41"/>
    <mergeCell ref="W40:Z41"/>
    <mergeCell ref="AA40:AD41"/>
    <mergeCell ref="AE40:AH41"/>
    <mergeCell ref="C38:E39"/>
    <mergeCell ref="F38:R39"/>
    <mergeCell ref="S38:V39"/>
    <mergeCell ref="W38:Z39"/>
    <mergeCell ref="AA38:AD39"/>
    <mergeCell ref="AE38:AH39"/>
    <mergeCell ref="C36:E37"/>
    <mergeCell ref="F36:R37"/>
    <mergeCell ref="S36:V37"/>
    <mergeCell ref="W36:Z37"/>
    <mergeCell ref="AA36:AD37"/>
    <mergeCell ref="AE36:AH37"/>
    <mergeCell ref="C34:E35"/>
    <mergeCell ref="F34:R35"/>
    <mergeCell ref="S34:V35"/>
    <mergeCell ref="W34:Z35"/>
    <mergeCell ref="AA34:AD35"/>
    <mergeCell ref="AE34:AH35"/>
    <mergeCell ref="C32:E33"/>
    <mergeCell ref="F32:R33"/>
    <mergeCell ref="S32:V33"/>
    <mergeCell ref="W32:Z33"/>
    <mergeCell ref="AA32:AD33"/>
    <mergeCell ref="AE32:AH33"/>
    <mergeCell ref="C6:AH23"/>
    <mergeCell ref="C2:AH3"/>
    <mergeCell ref="C4:AH5"/>
    <mergeCell ref="C24:R25"/>
    <mergeCell ref="S24:V25"/>
    <mergeCell ref="W24:Z25"/>
    <mergeCell ref="AA24:AD25"/>
    <mergeCell ref="AE24:AH25"/>
    <mergeCell ref="C30:E31"/>
    <mergeCell ref="F30:R31"/>
    <mergeCell ref="S30:V31"/>
    <mergeCell ref="W30:Z31"/>
    <mergeCell ref="AA30:AD31"/>
    <mergeCell ref="AE30:AH31"/>
    <mergeCell ref="C26:R27"/>
    <mergeCell ref="S26:V27"/>
    <mergeCell ref="W26:Z27"/>
    <mergeCell ref="AA26:AD27"/>
    <mergeCell ref="AE26:AH27"/>
    <mergeCell ref="C28:R29"/>
    <mergeCell ref="S28:V29"/>
    <mergeCell ref="W28:Z29"/>
    <mergeCell ref="AA28:AD29"/>
    <mergeCell ref="AE28:AH29"/>
    <mergeCell ref="C88:AH156"/>
    <mergeCell ref="C80:E81"/>
    <mergeCell ref="F80:R81"/>
    <mergeCell ref="S80:V81"/>
    <mergeCell ref="W80:Z81"/>
    <mergeCell ref="AA80:AD81"/>
    <mergeCell ref="AE80:AH81"/>
    <mergeCell ref="S86:V87"/>
    <mergeCell ref="W86:Z87"/>
    <mergeCell ref="AA86:AD87"/>
    <mergeCell ref="AE86:AH87"/>
    <mergeCell ref="C86:R87"/>
    <mergeCell ref="AE84:AH85"/>
  </mergeCells>
  <phoneticPr fontId="1"/>
  <pageMargins left="0.78740157480314965" right="0.39370078740157483" top="0.39370078740157483" bottom="0.39370078740157483" header="0" footer="0.39370078740157483"/>
  <pageSetup paperSize="9" scale="98" orientation="portrait" r:id="rId1"/>
  <rowBreaks count="1" manualBreakCount="1">
    <brk id="85" max="34" man="1"/>
  </rowBreaks>
  <drawing r:id="rId2"/>
  <legacyDrawing r:id="rId3"/>
  <oleObjects>
    <mc:AlternateContent xmlns:mc="http://schemas.openxmlformats.org/markup-compatibility/2006">
      <mc:Choice Requires="x14">
        <oleObject progId="Paint.Picture" shapeId="3083" r:id="rId4">
          <objectPr defaultSize="0" autoPict="0" r:id="rId5">
            <anchor moveWithCells="1">
              <from>
                <xdr:col>24</xdr:col>
                <xdr:colOff>129540</xdr:colOff>
                <xdr:row>9</xdr:row>
                <xdr:rowOff>68580</xdr:rowOff>
              </from>
              <to>
                <xdr:col>33</xdr:col>
                <xdr:colOff>129540</xdr:colOff>
                <xdr:row>22</xdr:row>
                <xdr:rowOff>99060</xdr:rowOff>
              </to>
            </anchor>
          </objectPr>
        </oleObject>
      </mc:Choice>
      <mc:Fallback>
        <oleObject progId="Paint.Picture" shapeId="308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計算用データ!$A$36:$A$41</xm:f>
          </x14:formula1>
          <xm:sqref>S38:AH39 S60:AH61</xm:sqref>
        </x14:dataValidation>
        <x14:dataValidation type="list" allowBlank="1" showInputMessage="1" showErrorMessage="1" xr:uid="{00000000-0002-0000-0000-000001000000}">
          <x14:formula1>
            <xm:f>計算用データ!$A$4:$A$29</xm:f>
          </x14:formula1>
          <xm:sqref>S34:AH35 S56:AH57</xm:sqref>
        </x14:dataValidation>
        <x14:dataValidation type="list" allowBlank="1" showInputMessage="1" showErrorMessage="1" xr:uid="{00000000-0002-0000-0000-000002000000}">
          <x14:formula1>
            <xm:f>計算用データ!$F$3:$AS$3</xm:f>
          </x14:formula1>
          <xm:sqref>S32:AH33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9"/>
  <sheetViews>
    <sheetView workbookViewId="0">
      <selection activeCell="F16" sqref="F16"/>
    </sheetView>
  </sheetViews>
  <sheetFormatPr defaultRowHeight="13.2" x14ac:dyDescent="0.2"/>
  <sheetData>
    <row r="1" spans="1:45" x14ac:dyDescent="0.2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3"/>
    </row>
    <row r="2" spans="1:4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x14ac:dyDescent="0.2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-268</v>
      </c>
      <c r="G3" s="8">
        <v>-196</v>
      </c>
      <c r="H3" s="9">
        <v>-100</v>
      </c>
      <c r="I3" s="9">
        <v>-80</v>
      </c>
      <c r="J3" s="9">
        <v>-60</v>
      </c>
      <c r="K3" s="9">
        <v>-45</v>
      </c>
      <c r="L3" s="9">
        <v>-30</v>
      </c>
      <c r="M3" s="9">
        <v>-10</v>
      </c>
      <c r="N3" s="9">
        <v>0</v>
      </c>
      <c r="O3" s="9">
        <v>40</v>
      </c>
      <c r="P3" s="9">
        <v>75</v>
      </c>
      <c r="Q3" s="9">
        <v>100</v>
      </c>
      <c r="R3" s="9">
        <v>125</v>
      </c>
      <c r="S3" s="9">
        <v>150</v>
      </c>
      <c r="T3" s="9">
        <v>175</v>
      </c>
      <c r="U3" s="9">
        <v>200</v>
      </c>
      <c r="V3" s="9">
        <v>225</v>
      </c>
      <c r="W3" s="9">
        <v>250</v>
      </c>
      <c r="X3" s="9">
        <v>275</v>
      </c>
      <c r="Y3" s="9">
        <v>300</v>
      </c>
      <c r="Z3" s="9">
        <v>325</v>
      </c>
      <c r="AA3" s="9">
        <v>350</v>
      </c>
      <c r="AB3" s="9">
        <v>375</v>
      </c>
      <c r="AC3" s="9">
        <v>400</v>
      </c>
      <c r="AD3" s="9">
        <v>425</v>
      </c>
      <c r="AE3" s="9">
        <v>450</v>
      </c>
      <c r="AF3" s="9">
        <v>475</v>
      </c>
      <c r="AG3" s="9">
        <v>500</v>
      </c>
      <c r="AH3" s="9">
        <v>525</v>
      </c>
      <c r="AI3" s="9">
        <v>550</v>
      </c>
      <c r="AJ3" s="9">
        <v>575</v>
      </c>
      <c r="AK3" s="9">
        <v>600</v>
      </c>
      <c r="AL3" s="9">
        <v>625</v>
      </c>
      <c r="AM3" s="9">
        <v>650</v>
      </c>
      <c r="AN3" s="9">
        <v>675</v>
      </c>
      <c r="AO3" s="9">
        <v>700</v>
      </c>
      <c r="AP3" s="9">
        <v>725</v>
      </c>
      <c r="AQ3" s="9">
        <v>750</v>
      </c>
      <c r="AR3" s="9">
        <v>775</v>
      </c>
      <c r="AS3" s="9">
        <v>800</v>
      </c>
    </row>
    <row r="4" spans="1:45" x14ac:dyDescent="0.2">
      <c r="A4" s="10" t="s">
        <v>21</v>
      </c>
      <c r="B4" s="11">
        <v>400</v>
      </c>
      <c r="C4" s="11">
        <v>1</v>
      </c>
      <c r="D4" s="11">
        <v>1</v>
      </c>
      <c r="E4" s="11">
        <v>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0" t="s">
        <v>23</v>
      </c>
      <c r="AC4" s="10" t="s">
        <v>23</v>
      </c>
      <c r="AD4" s="10" t="s">
        <v>23</v>
      </c>
      <c r="AE4" s="10" t="s">
        <v>23</v>
      </c>
      <c r="AF4" s="10" t="s">
        <v>23</v>
      </c>
      <c r="AG4" s="10" t="s">
        <v>23</v>
      </c>
      <c r="AH4" s="10" t="s">
        <v>23</v>
      </c>
      <c r="AI4" s="10" t="s">
        <v>23</v>
      </c>
      <c r="AJ4" s="10" t="s">
        <v>23</v>
      </c>
      <c r="AK4" s="10" t="s">
        <v>23</v>
      </c>
      <c r="AL4" s="10" t="s">
        <v>23</v>
      </c>
      <c r="AM4" s="10" t="s">
        <v>23</v>
      </c>
      <c r="AN4" s="10" t="s">
        <v>23</v>
      </c>
      <c r="AO4" s="10" t="s">
        <v>23</v>
      </c>
      <c r="AP4" s="10" t="s">
        <v>23</v>
      </c>
      <c r="AQ4" s="10" t="s">
        <v>23</v>
      </c>
      <c r="AR4" s="10" t="s">
        <v>23</v>
      </c>
      <c r="AS4" s="10" t="s">
        <v>23</v>
      </c>
    </row>
    <row r="5" spans="1:45" x14ac:dyDescent="0.2">
      <c r="A5" s="12" t="s">
        <v>24</v>
      </c>
      <c r="B5" s="13">
        <v>410</v>
      </c>
      <c r="C5" s="13">
        <v>1</v>
      </c>
      <c r="D5" s="13">
        <v>1</v>
      </c>
      <c r="E5" s="13">
        <v>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4">
        <v>103</v>
      </c>
      <c r="O5" s="14">
        <v>103</v>
      </c>
      <c r="P5" s="14">
        <v>103</v>
      </c>
      <c r="Q5" s="14">
        <v>103</v>
      </c>
      <c r="R5" s="14">
        <v>103</v>
      </c>
      <c r="S5" s="14">
        <v>103</v>
      </c>
      <c r="T5" s="14">
        <v>103</v>
      </c>
      <c r="U5" s="14">
        <v>103</v>
      </c>
      <c r="V5" s="14">
        <v>103</v>
      </c>
      <c r="W5" s="14">
        <v>103</v>
      </c>
      <c r="X5" s="14">
        <v>103</v>
      </c>
      <c r="Y5" s="14">
        <v>103</v>
      </c>
      <c r="Z5" s="14">
        <v>103</v>
      </c>
      <c r="AA5" s="14">
        <v>102</v>
      </c>
      <c r="AB5" s="14">
        <v>98</v>
      </c>
      <c r="AC5" s="14">
        <v>89</v>
      </c>
      <c r="AD5" s="14">
        <v>75</v>
      </c>
      <c r="AE5" s="14">
        <v>62</v>
      </c>
      <c r="AF5" s="14">
        <v>46</v>
      </c>
      <c r="AG5" s="14">
        <v>32</v>
      </c>
      <c r="AH5" s="14">
        <v>22</v>
      </c>
      <c r="AI5" s="14">
        <v>17</v>
      </c>
      <c r="AJ5" s="12" t="s">
        <v>22</v>
      </c>
      <c r="AK5" s="12" t="s">
        <v>22</v>
      </c>
      <c r="AL5" s="12" t="s">
        <v>22</v>
      </c>
      <c r="AM5" s="12" t="s">
        <v>22</v>
      </c>
      <c r="AN5" s="12" t="s">
        <v>22</v>
      </c>
      <c r="AO5" s="12" t="s">
        <v>22</v>
      </c>
      <c r="AP5" s="12" t="s">
        <v>22</v>
      </c>
      <c r="AQ5" s="12" t="s">
        <v>22</v>
      </c>
      <c r="AR5" s="12" t="s">
        <v>22</v>
      </c>
      <c r="AS5" s="12" t="s">
        <v>22</v>
      </c>
    </row>
    <row r="6" spans="1:45" x14ac:dyDescent="0.2">
      <c r="A6" s="12" t="s">
        <v>25</v>
      </c>
      <c r="B6" s="13">
        <v>450</v>
      </c>
      <c r="C6" s="13">
        <v>1</v>
      </c>
      <c r="D6" s="13">
        <v>1</v>
      </c>
      <c r="E6" s="13">
        <v>2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3">
        <v>112</v>
      </c>
      <c r="O6" s="13">
        <v>112</v>
      </c>
      <c r="P6" s="13">
        <v>112</v>
      </c>
      <c r="Q6" s="13">
        <v>112</v>
      </c>
      <c r="R6" s="13">
        <v>112</v>
      </c>
      <c r="S6" s="13">
        <v>112</v>
      </c>
      <c r="T6" s="13">
        <v>112</v>
      </c>
      <c r="U6" s="13">
        <v>112</v>
      </c>
      <c r="V6" s="13">
        <v>112</v>
      </c>
      <c r="W6" s="13">
        <v>112</v>
      </c>
      <c r="X6" s="13">
        <v>112</v>
      </c>
      <c r="Y6" s="13">
        <v>112</v>
      </c>
      <c r="Z6" s="13">
        <v>112</v>
      </c>
      <c r="AA6" s="13">
        <v>111</v>
      </c>
      <c r="AB6" s="13">
        <v>105</v>
      </c>
      <c r="AC6" s="13">
        <v>95</v>
      </c>
      <c r="AD6" s="13">
        <v>80</v>
      </c>
      <c r="AE6" s="13">
        <v>63</v>
      </c>
      <c r="AF6" s="13">
        <v>46</v>
      </c>
      <c r="AG6" s="13">
        <v>32</v>
      </c>
      <c r="AH6" s="13">
        <v>22</v>
      </c>
      <c r="AI6" s="13">
        <v>17</v>
      </c>
      <c r="AJ6" s="12" t="s">
        <v>22</v>
      </c>
      <c r="AK6" s="12" t="s">
        <v>22</v>
      </c>
      <c r="AL6" s="12" t="s">
        <v>22</v>
      </c>
      <c r="AM6" s="12" t="s">
        <v>22</v>
      </c>
      <c r="AN6" s="12" t="s">
        <v>22</v>
      </c>
      <c r="AO6" s="12" t="s">
        <v>22</v>
      </c>
      <c r="AP6" s="12" t="s">
        <v>22</v>
      </c>
      <c r="AQ6" s="12" t="s">
        <v>22</v>
      </c>
      <c r="AR6" s="12" t="s">
        <v>22</v>
      </c>
      <c r="AS6" s="12" t="s">
        <v>22</v>
      </c>
    </row>
    <row r="7" spans="1:45" x14ac:dyDescent="0.2">
      <c r="A7" s="12" t="s">
        <v>26</v>
      </c>
      <c r="B7" s="13">
        <v>480</v>
      </c>
      <c r="C7" s="13">
        <v>1</v>
      </c>
      <c r="D7" s="13">
        <v>2</v>
      </c>
      <c r="E7" s="13">
        <v>3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3">
        <v>121</v>
      </c>
      <c r="O7" s="13">
        <v>121</v>
      </c>
      <c r="P7" s="13">
        <v>121</v>
      </c>
      <c r="Q7" s="13">
        <v>121</v>
      </c>
      <c r="R7" s="13">
        <v>121</v>
      </c>
      <c r="S7" s="13">
        <v>121</v>
      </c>
      <c r="T7" s="13">
        <v>121</v>
      </c>
      <c r="U7" s="13">
        <v>121</v>
      </c>
      <c r="V7" s="13">
        <v>121</v>
      </c>
      <c r="W7" s="13">
        <v>121</v>
      </c>
      <c r="X7" s="13">
        <v>121</v>
      </c>
      <c r="Y7" s="13">
        <v>121</v>
      </c>
      <c r="Z7" s="13">
        <v>121</v>
      </c>
      <c r="AA7" s="13">
        <v>119</v>
      </c>
      <c r="AB7" s="13">
        <v>113</v>
      </c>
      <c r="AC7" s="13">
        <v>101</v>
      </c>
      <c r="AD7" s="13">
        <v>84</v>
      </c>
      <c r="AE7" s="13">
        <v>67</v>
      </c>
      <c r="AF7" s="13">
        <v>51</v>
      </c>
      <c r="AG7" s="13">
        <v>34</v>
      </c>
      <c r="AH7" s="13">
        <v>22</v>
      </c>
      <c r="AI7" s="13">
        <v>17</v>
      </c>
      <c r="AJ7" s="12" t="s">
        <v>22</v>
      </c>
      <c r="AK7" s="12" t="s">
        <v>22</v>
      </c>
      <c r="AL7" s="12" t="s">
        <v>22</v>
      </c>
      <c r="AM7" s="12" t="s">
        <v>22</v>
      </c>
      <c r="AN7" s="12" t="s">
        <v>22</v>
      </c>
      <c r="AO7" s="12" t="s">
        <v>22</v>
      </c>
      <c r="AP7" s="12" t="s">
        <v>22</v>
      </c>
      <c r="AQ7" s="12" t="s">
        <v>22</v>
      </c>
      <c r="AR7" s="12" t="s">
        <v>22</v>
      </c>
      <c r="AS7" s="12" t="s">
        <v>22</v>
      </c>
    </row>
    <row r="8" spans="1:45" x14ac:dyDescent="0.2">
      <c r="A8" s="12" t="s">
        <v>27</v>
      </c>
      <c r="B8" s="13">
        <v>450</v>
      </c>
      <c r="C8" s="13">
        <v>3</v>
      </c>
      <c r="D8" s="13">
        <v>1</v>
      </c>
      <c r="E8" s="13">
        <v>2</v>
      </c>
      <c r="F8" s="12" t="s">
        <v>22</v>
      </c>
      <c r="G8" s="12" t="s">
        <v>22</v>
      </c>
      <c r="H8" s="12" t="s">
        <v>22</v>
      </c>
      <c r="I8" s="12" t="s">
        <v>22</v>
      </c>
      <c r="J8" s="12" t="s">
        <v>22</v>
      </c>
      <c r="K8" s="12" t="s">
        <v>22</v>
      </c>
      <c r="L8" s="12" t="s">
        <v>22</v>
      </c>
      <c r="M8" s="12" t="s">
        <v>22</v>
      </c>
      <c r="N8" s="14">
        <v>112</v>
      </c>
      <c r="O8" s="14">
        <v>112</v>
      </c>
      <c r="P8" s="14">
        <v>112</v>
      </c>
      <c r="Q8" s="14">
        <v>112</v>
      </c>
      <c r="R8" s="14">
        <v>112</v>
      </c>
      <c r="S8" s="14">
        <v>112</v>
      </c>
      <c r="T8" s="14">
        <v>112</v>
      </c>
      <c r="U8" s="14">
        <v>112</v>
      </c>
      <c r="V8" s="14">
        <v>112</v>
      </c>
      <c r="W8" s="14">
        <v>112</v>
      </c>
      <c r="X8" s="14">
        <v>112</v>
      </c>
      <c r="Y8" s="14">
        <v>112</v>
      </c>
      <c r="Z8" s="14">
        <v>112</v>
      </c>
      <c r="AA8" s="14">
        <v>112</v>
      </c>
      <c r="AB8" s="14">
        <v>112</v>
      </c>
      <c r="AC8" s="14">
        <v>112</v>
      </c>
      <c r="AD8" s="14">
        <v>109</v>
      </c>
      <c r="AE8" s="14">
        <v>106</v>
      </c>
      <c r="AF8" s="14">
        <v>97</v>
      </c>
      <c r="AG8" s="14">
        <v>70</v>
      </c>
      <c r="AH8" s="14">
        <v>44</v>
      </c>
      <c r="AI8" s="14">
        <v>33</v>
      </c>
      <c r="AJ8" s="12" t="s">
        <v>22</v>
      </c>
      <c r="AK8" s="12" t="s">
        <v>22</v>
      </c>
      <c r="AL8" s="12" t="s">
        <v>22</v>
      </c>
      <c r="AM8" s="12" t="s">
        <v>22</v>
      </c>
      <c r="AN8" s="12" t="s">
        <v>22</v>
      </c>
      <c r="AO8" s="12" t="s">
        <v>22</v>
      </c>
      <c r="AP8" s="12" t="s">
        <v>22</v>
      </c>
      <c r="AQ8" s="12" t="s">
        <v>22</v>
      </c>
      <c r="AR8" s="12" t="s">
        <v>22</v>
      </c>
      <c r="AS8" s="12" t="s">
        <v>22</v>
      </c>
    </row>
    <row r="9" spans="1:45" x14ac:dyDescent="0.2">
      <c r="A9" s="12" t="s">
        <v>28</v>
      </c>
      <c r="B9" s="13">
        <v>480</v>
      </c>
      <c r="C9" s="13">
        <v>3</v>
      </c>
      <c r="D9" s="13">
        <v>2</v>
      </c>
      <c r="E9" s="13">
        <v>3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4">
        <v>121</v>
      </c>
      <c r="O9" s="14">
        <v>121</v>
      </c>
      <c r="P9" s="14">
        <v>121</v>
      </c>
      <c r="Q9" s="14">
        <v>121</v>
      </c>
      <c r="R9" s="14">
        <v>121</v>
      </c>
      <c r="S9" s="14">
        <v>121</v>
      </c>
      <c r="T9" s="14">
        <v>121</v>
      </c>
      <c r="U9" s="14">
        <v>121</v>
      </c>
      <c r="V9" s="14">
        <v>121</v>
      </c>
      <c r="W9" s="14">
        <v>121</v>
      </c>
      <c r="X9" s="14">
        <v>121</v>
      </c>
      <c r="Y9" s="14">
        <v>121</v>
      </c>
      <c r="Z9" s="14">
        <v>121</v>
      </c>
      <c r="AA9" s="14">
        <v>121</v>
      </c>
      <c r="AB9" s="14">
        <v>121</v>
      </c>
      <c r="AC9" s="14">
        <v>121</v>
      </c>
      <c r="AD9" s="14">
        <v>120</v>
      </c>
      <c r="AE9" s="14">
        <v>118</v>
      </c>
      <c r="AF9" s="14">
        <v>101</v>
      </c>
      <c r="AG9" s="14">
        <v>70</v>
      </c>
      <c r="AH9" s="14">
        <v>44</v>
      </c>
      <c r="AI9" s="14">
        <v>33</v>
      </c>
      <c r="AJ9" s="12" t="s">
        <v>22</v>
      </c>
      <c r="AK9" s="12" t="s">
        <v>22</v>
      </c>
      <c r="AL9" s="12" t="s">
        <v>22</v>
      </c>
      <c r="AM9" s="12" t="s">
        <v>22</v>
      </c>
      <c r="AN9" s="12" t="s">
        <v>22</v>
      </c>
      <c r="AO9" s="12" t="s">
        <v>22</v>
      </c>
      <c r="AP9" s="12" t="s">
        <v>22</v>
      </c>
      <c r="AQ9" s="12" t="s">
        <v>22</v>
      </c>
      <c r="AR9" s="12" t="s">
        <v>22</v>
      </c>
      <c r="AS9" s="12" t="s">
        <v>22</v>
      </c>
    </row>
    <row r="10" spans="1:45" x14ac:dyDescent="0.2">
      <c r="A10" s="12" t="s">
        <v>29</v>
      </c>
      <c r="B10" s="13">
        <v>400</v>
      </c>
      <c r="C10" s="13">
        <v>1</v>
      </c>
      <c r="D10" s="13">
        <v>1</v>
      </c>
      <c r="E10" s="12" t="s">
        <v>30</v>
      </c>
      <c r="F10" s="12" t="s">
        <v>22</v>
      </c>
      <c r="G10" s="12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3">
        <v>100</v>
      </c>
      <c r="O10" s="13">
        <v>100</v>
      </c>
      <c r="P10" s="13">
        <v>100</v>
      </c>
      <c r="Q10" s="13">
        <v>100</v>
      </c>
      <c r="R10" s="13">
        <v>100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2" t="s">
        <v>31</v>
      </c>
      <c r="AC10" s="12" t="s">
        <v>31</v>
      </c>
      <c r="AD10" s="12" t="s">
        <v>31</v>
      </c>
      <c r="AE10" s="12" t="s">
        <v>31</v>
      </c>
      <c r="AF10" s="12" t="s">
        <v>31</v>
      </c>
      <c r="AG10" s="12" t="s">
        <v>31</v>
      </c>
      <c r="AH10" s="12" t="s">
        <v>31</v>
      </c>
      <c r="AI10" s="12" t="s">
        <v>31</v>
      </c>
      <c r="AJ10" s="12" t="s">
        <v>31</v>
      </c>
      <c r="AK10" s="12" t="s">
        <v>31</v>
      </c>
      <c r="AL10" s="12" t="s">
        <v>31</v>
      </c>
      <c r="AM10" s="12" t="s">
        <v>31</v>
      </c>
      <c r="AN10" s="12" t="s">
        <v>31</v>
      </c>
      <c r="AO10" s="12" t="s">
        <v>31</v>
      </c>
      <c r="AP10" s="12" t="s">
        <v>31</v>
      </c>
      <c r="AQ10" s="12" t="s">
        <v>31</v>
      </c>
      <c r="AR10" s="12" t="s">
        <v>31</v>
      </c>
      <c r="AS10" s="12" t="s">
        <v>31</v>
      </c>
    </row>
    <row r="11" spans="1:45" x14ac:dyDescent="0.2">
      <c r="A11" s="12" t="s">
        <v>32</v>
      </c>
      <c r="B11" s="13">
        <v>400</v>
      </c>
      <c r="C11" s="13">
        <v>1</v>
      </c>
      <c r="D11" s="13">
        <v>1</v>
      </c>
      <c r="E11" s="12" t="s">
        <v>30</v>
      </c>
      <c r="F11" s="12" t="s">
        <v>22</v>
      </c>
      <c r="G11" s="12" t="s">
        <v>22</v>
      </c>
      <c r="H11" s="1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 t="s">
        <v>22</v>
      </c>
      <c r="N11" s="13">
        <v>100</v>
      </c>
      <c r="O11" s="13">
        <v>100</v>
      </c>
      <c r="P11" s="13">
        <v>100</v>
      </c>
      <c r="Q11" s="13">
        <v>100</v>
      </c>
      <c r="R11" s="13">
        <v>100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>
        <v>100</v>
      </c>
      <c r="Z11" s="13">
        <v>100</v>
      </c>
      <c r="AA11" s="13">
        <v>100</v>
      </c>
      <c r="AB11" s="12" t="s">
        <v>31</v>
      </c>
      <c r="AC11" s="12" t="s">
        <v>31</v>
      </c>
      <c r="AD11" s="12" t="s">
        <v>31</v>
      </c>
      <c r="AE11" s="12" t="s">
        <v>31</v>
      </c>
      <c r="AF11" s="12" t="s">
        <v>31</v>
      </c>
      <c r="AG11" s="12" t="s">
        <v>31</v>
      </c>
      <c r="AH11" s="12" t="s">
        <v>31</v>
      </c>
      <c r="AI11" s="12" t="s">
        <v>31</v>
      </c>
      <c r="AJ11" s="12" t="s">
        <v>31</v>
      </c>
      <c r="AK11" s="12" t="s">
        <v>31</v>
      </c>
      <c r="AL11" s="12" t="s">
        <v>31</v>
      </c>
      <c r="AM11" s="12" t="s">
        <v>31</v>
      </c>
      <c r="AN11" s="12" t="s">
        <v>31</v>
      </c>
      <c r="AO11" s="12" t="s">
        <v>31</v>
      </c>
      <c r="AP11" s="12" t="s">
        <v>31</v>
      </c>
      <c r="AQ11" s="12" t="s">
        <v>31</v>
      </c>
      <c r="AR11" s="12" t="s">
        <v>31</v>
      </c>
      <c r="AS11" s="12" t="s">
        <v>31</v>
      </c>
    </row>
    <row r="12" spans="1:45" x14ac:dyDescent="0.2">
      <c r="A12" s="12" t="s">
        <v>34</v>
      </c>
      <c r="B12" s="13">
        <v>400</v>
      </c>
      <c r="C12" s="13">
        <v>1</v>
      </c>
      <c r="D12" s="13">
        <v>1</v>
      </c>
      <c r="E12" s="13">
        <v>2</v>
      </c>
      <c r="F12" s="12" t="s">
        <v>22</v>
      </c>
      <c r="G12" s="12" t="s">
        <v>22</v>
      </c>
      <c r="H12" s="12" t="s">
        <v>22</v>
      </c>
      <c r="I12" s="12" t="s">
        <v>22</v>
      </c>
      <c r="J12" s="12" t="s">
        <v>22</v>
      </c>
      <c r="K12" s="12" t="s">
        <v>22</v>
      </c>
      <c r="L12" s="12" t="s">
        <v>22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2" t="s">
        <v>31</v>
      </c>
      <c r="AC12" s="12" t="s">
        <v>31</v>
      </c>
      <c r="AD12" s="12" t="s">
        <v>31</v>
      </c>
      <c r="AE12" s="12" t="s">
        <v>31</v>
      </c>
      <c r="AF12" s="12" t="s">
        <v>31</v>
      </c>
      <c r="AG12" s="12" t="s">
        <v>31</v>
      </c>
      <c r="AH12" s="12" t="s">
        <v>31</v>
      </c>
      <c r="AI12" s="12" t="s">
        <v>31</v>
      </c>
      <c r="AJ12" s="12" t="s">
        <v>31</v>
      </c>
      <c r="AK12" s="12" t="s">
        <v>31</v>
      </c>
      <c r="AL12" s="12" t="s">
        <v>31</v>
      </c>
      <c r="AM12" s="12" t="s">
        <v>31</v>
      </c>
      <c r="AN12" s="12" t="s">
        <v>31</v>
      </c>
      <c r="AO12" s="12" t="s">
        <v>31</v>
      </c>
      <c r="AP12" s="12" t="s">
        <v>31</v>
      </c>
      <c r="AQ12" s="12" t="s">
        <v>31</v>
      </c>
      <c r="AR12" s="12" t="s">
        <v>31</v>
      </c>
      <c r="AS12" s="12" t="s">
        <v>31</v>
      </c>
    </row>
    <row r="13" spans="1:45" x14ac:dyDescent="0.2">
      <c r="A13" s="12" t="s">
        <v>35</v>
      </c>
      <c r="B13" s="14">
        <v>490</v>
      </c>
      <c r="C13" s="14">
        <v>1</v>
      </c>
      <c r="D13" s="14">
        <v>2</v>
      </c>
      <c r="E13" s="14">
        <v>3</v>
      </c>
      <c r="F13" s="12" t="s">
        <v>22</v>
      </c>
      <c r="G13" s="12" t="s">
        <v>22</v>
      </c>
      <c r="H13" s="12" t="s">
        <v>22</v>
      </c>
      <c r="I13" s="12" t="s">
        <v>22</v>
      </c>
      <c r="J13" s="12" t="s">
        <v>22</v>
      </c>
      <c r="K13" s="12" t="s">
        <v>22</v>
      </c>
      <c r="L13" s="12" t="s">
        <v>22</v>
      </c>
      <c r="M13" s="12" t="s">
        <v>22</v>
      </c>
      <c r="N13" s="14">
        <v>122</v>
      </c>
      <c r="O13" s="14">
        <v>122</v>
      </c>
      <c r="P13" s="14">
        <v>122</v>
      </c>
      <c r="Q13" s="14">
        <v>122</v>
      </c>
      <c r="R13" s="14">
        <v>122</v>
      </c>
      <c r="S13" s="14">
        <v>122</v>
      </c>
      <c r="T13" s="14">
        <v>122</v>
      </c>
      <c r="U13" s="14">
        <v>122</v>
      </c>
      <c r="V13" s="14">
        <v>122</v>
      </c>
      <c r="W13" s="14">
        <v>122</v>
      </c>
      <c r="X13" s="14">
        <v>122</v>
      </c>
      <c r="Y13" s="14">
        <v>122</v>
      </c>
      <c r="Z13" s="14">
        <v>122</v>
      </c>
      <c r="AA13" s="14">
        <v>122</v>
      </c>
      <c r="AB13" s="12" t="s">
        <v>31</v>
      </c>
      <c r="AC13" s="12" t="s">
        <v>31</v>
      </c>
      <c r="AD13" s="12" t="s">
        <v>31</v>
      </c>
      <c r="AE13" s="12" t="s">
        <v>31</v>
      </c>
      <c r="AF13" s="12" t="s">
        <v>31</v>
      </c>
      <c r="AG13" s="12" t="s">
        <v>31</v>
      </c>
      <c r="AH13" s="12" t="s">
        <v>31</v>
      </c>
      <c r="AI13" s="12" t="s">
        <v>31</v>
      </c>
      <c r="AJ13" s="12" t="s">
        <v>31</v>
      </c>
      <c r="AK13" s="12" t="s">
        <v>31</v>
      </c>
      <c r="AL13" s="12" t="s">
        <v>31</v>
      </c>
      <c r="AM13" s="12" t="s">
        <v>31</v>
      </c>
      <c r="AN13" s="12" t="s">
        <v>31</v>
      </c>
      <c r="AO13" s="12" t="s">
        <v>31</v>
      </c>
      <c r="AP13" s="12" t="s">
        <v>31</v>
      </c>
      <c r="AQ13" s="12" t="s">
        <v>31</v>
      </c>
      <c r="AR13" s="12" t="s">
        <v>31</v>
      </c>
      <c r="AS13" s="12" t="s">
        <v>31</v>
      </c>
    </row>
    <row r="14" spans="1:45" x14ac:dyDescent="0.2">
      <c r="A14" s="12" t="s">
        <v>37</v>
      </c>
      <c r="B14" s="14">
        <v>490</v>
      </c>
      <c r="C14" s="14">
        <v>1</v>
      </c>
      <c r="D14" s="14">
        <v>2</v>
      </c>
      <c r="E14" s="14">
        <v>3</v>
      </c>
      <c r="F14" s="12" t="s">
        <v>22</v>
      </c>
      <c r="G14" s="12" t="s">
        <v>22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  <c r="N14" s="14">
        <v>122</v>
      </c>
      <c r="O14" s="14">
        <v>122</v>
      </c>
      <c r="P14" s="14">
        <v>122</v>
      </c>
      <c r="Q14" s="14">
        <v>122</v>
      </c>
      <c r="R14" s="14">
        <v>122</v>
      </c>
      <c r="S14" s="14">
        <v>122</v>
      </c>
      <c r="T14" s="14">
        <v>122</v>
      </c>
      <c r="U14" s="14">
        <v>122</v>
      </c>
      <c r="V14" s="14">
        <v>122</v>
      </c>
      <c r="W14" s="14">
        <v>122</v>
      </c>
      <c r="X14" s="14">
        <v>122</v>
      </c>
      <c r="Y14" s="14">
        <v>122</v>
      </c>
      <c r="Z14" s="14">
        <v>122</v>
      </c>
      <c r="AA14" s="14">
        <v>122</v>
      </c>
      <c r="AB14" s="12" t="s">
        <v>31</v>
      </c>
      <c r="AC14" s="12" t="s">
        <v>31</v>
      </c>
      <c r="AD14" s="12" t="s">
        <v>31</v>
      </c>
      <c r="AE14" s="12" t="s">
        <v>31</v>
      </c>
      <c r="AF14" s="12" t="s">
        <v>31</v>
      </c>
      <c r="AG14" s="12" t="s">
        <v>31</v>
      </c>
      <c r="AH14" s="12" t="s">
        <v>31</v>
      </c>
      <c r="AI14" s="12" t="s">
        <v>31</v>
      </c>
      <c r="AJ14" s="12" t="s">
        <v>31</v>
      </c>
      <c r="AK14" s="12" t="s">
        <v>31</v>
      </c>
      <c r="AL14" s="12" t="s">
        <v>31</v>
      </c>
      <c r="AM14" s="12" t="s">
        <v>31</v>
      </c>
      <c r="AN14" s="12" t="s">
        <v>31</v>
      </c>
      <c r="AO14" s="12" t="s">
        <v>31</v>
      </c>
      <c r="AP14" s="12" t="s">
        <v>31</v>
      </c>
      <c r="AQ14" s="12" t="s">
        <v>31</v>
      </c>
      <c r="AR14" s="12" t="s">
        <v>31</v>
      </c>
      <c r="AS14" s="12" t="s">
        <v>31</v>
      </c>
    </row>
    <row r="15" spans="1:45" x14ac:dyDescent="0.2">
      <c r="A15" s="12" t="s">
        <v>38</v>
      </c>
      <c r="B15" s="14">
        <v>490</v>
      </c>
      <c r="C15" s="14">
        <v>1</v>
      </c>
      <c r="D15" s="14">
        <v>2</v>
      </c>
      <c r="E15" s="14">
        <v>3</v>
      </c>
      <c r="F15" s="12" t="s">
        <v>22</v>
      </c>
      <c r="G15" s="12" t="s">
        <v>22</v>
      </c>
      <c r="H15" s="12" t="s">
        <v>22</v>
      </c>
      <c r="I15" s="12" t="s">
        <v>22</v>
      </c>
      <c r="J15" s="12" t="s">
        <v>22</v>
      </c>
      <c r="K15" s="12" t="s">
        <v>22</v>
      </c>
      <c r="L15" s="12" t="s">
        <v>22</v>
      </c>
      <c r="M15" s="14">
        <v>122</v>
      </c>
      <c r="N15" s="14">
        <v>122</v>
      </c>
      <c r="O15" s="14">
        <v>122</v>
      </c>
      <c r="P15" s="14">
        <v>122</v>
      </c>
      <c r="Q15" s="14">
        <v>122</v>
      </c>
      <c r="R15" s="14">
        <v>122</v>
      </c>
      <c r="S15" s="14">
        <v>122</v>
      </c>
      <c r="T15" s="14">
        <v>122</v>
      </c>
      <c r="U15" s="14">
        <v>122</v>
      </c>
      <c r="V15" s="14">
        <v>122</v>
      </c>
      <c r="W15" s="14">
        <v>122</v>
      </c>
      <c r="X15" s="14">
        <v>122</v>
      </c>
      <c r="Y15" s="14">
        <v>122</v>
      </c>
      <c r="Z15" s="14">
        <v>122</v>
      </c>
      <c r="AA15" s="14">
        <v>122</v>
      </c>
      <c r="AB15" s="12" t="s">
        <v>31</v>
      </c>
      <c r="AC15" s="12" t="s">
        <v>31</v>
      </c>
      <c r="AD15" s="12" t="s">
        <v>31</v>
      </c>
      <c r="AE15" s="12" t="s">
        <v>31</v>
      </c>
      <c r="AF15" s="12" t="s">
        <v>31</v>
      </c>
      <c r="AG15" s="12" t="s">
        <v>31</v>
      </c>
      <c r="AH15" s="12" t="s">
        <v>31</v>
      </c>
      <c r="AI15" s="12" t="s">
        <v>31</v>
      </c>
      <c r="AJ15" s="12" t="s">
        <v>31</v>
      </c>
      <c r="AK15" s="12" t="s">
        <v>31</v>
      </c>
      <c r="AL15" s="12" t="s">
        <v>31</v>
      </c>
      <c r="AM15" s="12" t="s">
        <v>31</v>
      </c>
      <c r="AN15" s="12" t="s">
        <v>31</v>
      </c>
      <c r="AO15" s="12" t="s">
        <v>31</v>
      </c>
      <c r="AP15" s="12" t="s">
        <v>31</v>
      </c>
      <c r="AQ15" s="12" t="s">
        <v>31</v>
      </c>
      <c r="AR15" s="12" t="s">
        <v>31</v>
      </c>
      <c r="AS15" s="12" t="s">
        <v>31</v>
      </c>
    </row>
    <row r="16" spans="1:45" x14ac:dyDescent="0.2">
      <c r="A16" s="12" t="s">
        <v>40</v>
      </c>
      <c r="B16" s="14">
        <v>490</v>
      </c>
      <c r="C16" s="14">
        <v>1</v>
      </c>
      <c r="D16" s="14">
        <v>2</v>
      </c>
      <c r="E16" s="14">
        <v>3</v>
      </c>
      <c r="F16" s="12" t="s">
        <v>22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  <c r="N16" s="14">
        <v>122</v>
      </c>
      <c r="O16" s="14">
        <v>122</v>
      </c>
      <c r="P16" s="14">
        <v>122</v>
      </c>
      <c r="Q16" s="14">
        <v>122</v>
      </c>
      <c r="R16" s="14">
        <v>122</v>
      </c>
      <c r="S16" s="14">
        <v>122</v>
      </c>
      <c r="T16" s="14">
        <v>122</v>
      </c>
      <c r="U16" s="14">
        <v>122</v>
      </c>
      <c r="V16" s="14">
        <v>122</v>
      </c>
      <c r="W16" s="14">
        <v>122</v>
      </c>
      <c r="X16" s="14">
        <v>122</v>
      </c>
      <c r="Y16" s="14">
        <v>122</v>
      </c>
      <c r="Z16" s="14">
        <v>122</v>
      </c>
      <c r="AA16" s="14">
        <v>122</v>
      </c>
      <c r="AB16" s="12" t="s">
        <v>31</v>
      </c>
      <c r="AC16" s="12" t="s">
        <v>31</v>
      </c>
      <c r="AD16" s="12" t="s">
        <v>31</v>
      </c>
      <c r="AE16" s="12" t="s">
        <v>31</v>
      </c>
      <c r="AF16" s="12" t="s">
        <v>31</v>
      </c>
      <c r="AG16" s="12" t="s">
        <v>31</v>
      </c>
      <c r="AH16" s="12" t="s">
        <v>31</v>
      </c>
      <c r="AI16" s="12" t="s">
        <v>31</v>
      </c>
      <c r="AJ16" s="12" t="s">
        <v>31</v>
      </c>
      <c r="AK16" s="12" t="s">
        <v>31</v>
      </c>
      <c r="AL16" s="12" t="s">
        <v>31</v>
      </c>
      <c r="AM16" s="12" t="s">
        <v>31</v>
      </c>
      <c r="AN16" s="12" t="s">
        <v>31</v>
      </c>
      <c r="AO16" s="12" t="s">
        <v>31</v>
      </c>
      <c r="AP16" s="12" t="s">
        <v>31</v>
      </c>
      <c r="AQ16" s="12" t="s">
        <v>31</v>
      </c>
      <c r="AR16" s="12" t="s">
        <v>31</v>
      </c>
      <c r="AS16" s="12" t="s">
        <v>31</v>
      </c>
    </row>
    <row r="17" spans="1:45" x14ac:dyDescent="0.2">
      <c r="A17" s="12" t="s">
        <v>41</v>
      </c>
      <c r="B17" s="14">
        <v>490</v>
      </c>
      <c r="C17" s="14">
        <v>1</v>
      </c>
      <c r="D17" s="14">
        <v>2</v>
      </c>
      <c r="E17" s="14">
        <v>3</v>
      </c>
      <c r="F17" s="12" t="s">
        <v>22</v>
      </c>
      <c r="G17" s="12" t="s">
        <v>22</v>
      </c>
      <c r="H17" s="12" t="s">
        <v>22</v>
      </c>
      <c r="I17" s="12" t="s">
        <v>22</v>
      </c>
      <c r="J17" s="12" t="s">
        <v>22</v>
      </c>
      <c r="K17" s="12" t="s">
        <v>22</v>
      </c>
      <c r="L17" s="12" t="s">
        <v>22</v>
      </c>
      <c r="M17" s="12" t="s">
        <v>22</v>
      </c>
      <c r="N17" s="14">
        <v>122</v>
      </c>
      <c r="O17" s="14">
        <v>122</v>
      </c>
      <c r="P17" s="14">
        <v>122</v>
      </c>
      <c r="Q17" s="14">
        <v>122</v>
      </c>
      <c r="R17" s="14">
        <v>122</v>
      </c>
      <c r="S17" s="14">
        <v>122</v>
      </c>
      <c r="T17" s="14">
        <v>122</v>
      </c>
      <c r="U17" s="14">
        <v>122</v>
      </c>
      <c r="V17" s="14">
        <v>122</v>
      </c>
      <c r="W17" s="14">
        <v>122</v>
      </c>
      <c r="X17" s="14">
        <v>122</v>
      </c>
      <c r="Y17" s="14">
        <v>122</v>
      </c>
      <c r="Z17" s="14">
        <v>122</v>
      </c>
      <c r="AA17" s="14">
        <v>122</v>
      </c>
      <c r="AB17" s="12" t="s">
        <v>31</v>
      </c>
      <c r="AC17" s="12" t="s">
        <v>31</v>
      </c>
      <c r="AD17" s="12" t="s">
        <v>31</v>
      </c>
      <c r="AE17" s="12" t="s">
        <v>31</v>
      </c>
      <c r="AF17" s="12" t="s">
        <v>31</v>
      </c>
      <c r="AG17" s="12" t="s">
        <v>31</v>
      </c>
      <c r="AH17" s="12" t="s">
        <v>31</v>
      </c>
      <c r="AI17" s="12" t="s">
        <v>31</v>
      </c>
      <c r="AJ17" s="12" t="s">
        <v>31</v>
      </c>
      <c r="AK17" s="12" t="s">
        <v>31</v>
      </c>
      <c r="AL17" s="12" t="s">
        <v>31</v>
      </c>
      <c r="AM17" s="12" t="s">
        <v>31</v>
      </c>
      <c r="AN17" s="12" t="s">
        <v>31</v>
      </c>
      <c r="AO17" s="12" t="s">
        <v>31</v>
      </c>
      <c r="AP17" s="12" t="s">
        <v>31</v>
      </c>
      <c r="AQ17" s="12" t="s">
        <v>31</v>
      </c>
      <c r="AR17" s="12" t="s">
        <v>31</v>
      </c>
      <c r="AS17" s="12" t="s">
        <v>31</v>
      </c>
    </row>
    <row r="18" spans="1:45" x14ac:dyDescent="0.2">
      <c r="A18" s="15" t="s">
        <v>44</v>
      </c>
      <c r="B18" s="16">
        <v>520</v>
      </c>
      <c r="C18" s="80" t="s">
        <v>45</v>
      </c>
      <c r="D18" s="15" t="s">
        <v>22</v>
      </c>
      <c r="E18" s="17">
        <v>6</v>
      </c>
      <c r="F18" s="12" t="s">
        <v>31</v>
      </c>
      <c r="G18" s="13">
        <v>129</v>
      </c>
      <c r="H18" s="13">
        <v>129</v>
      </c>
      <c r="I18" s="13">
        <v>129</v>
      </c>
      <c r="J18" s="13">
        <v>129</v>
      </c>
      <c r="K18" s="13">
        <v>129</v>
      </c>
      <c r="L18" s="13">
        <v>129</v>
      </c>
      <c r="M18" s="13">
        <v>129</v>
      </c>
      <c r="N18" s="13">
        <v>129</v>
      </c>
      <c r="O18" s="13">
        <v>129</v>
      </c>
      <c r="P18" s="13">
        <v>120</v>
      </c>
      <c r="Q18" s="13">
        <v>114</v>
      </c>
      <c r="R18" s="13">
        <v>108</v>
      </c>
      <c r="S18" s="13">
        <v>103</v>
      </c>
      <c r="T18" s="13">
        <v>100</v>
      </c>
      <c r="U18" s="13">
        <v>95</v>
      </c>
      <c r="V18" s="13">
        <v>93</v>
      </c>
      <c r="W18" s="13">
        <v>90</v>
      </c>
      <c r="X18" s="13">
        <v>87</v>
      </c>
      <c r="Y18" s="13">
        <v>85</v>
      </c>
      <c r="Z18" s="13">
        <v>83</v>
      </c>
      <c r="AA18" s="13">
        <v>82</v>
      </c>
      <c r="AB18" s="13">
        <v>81</v>
      </c>
      <c r="AC18" s="13">
        <v>79</v>
      </c>
      <c r="AD18" s="13">
        <v>77</v>
      </c>
      <c r="AE18" s="13">
        <v>76</v>
      </c>
      <c r="AF18" s="13">
        <v>75</v>
      </c>
      <c r="AG18" s="13">
        <v>74</v>
      </c>
      <c r="AH18" s="13">
        <v>72</v>
      </c>
      <c r="AI18" s="13">
        <v>71</v>
      </c>
      <c r="AJ18" s="13">
        <v>69</v>
      </c>
      <c r="AK18" s="13">
        <v>64</v>
      </c>
      <c r="AL18" s="13">
        <v>52</v>
      </c>
      <c r="AM18" s="13">
        <v>42</v>
      </c>
      <c r="AN18" s="13">
        <v>33</v>
      </c>
      <c r="AO18" s="13">
        <v>27</v>
      </c>
      <c r="AP18" s="13">
        <v>21</v>
      </c>
      <c r="AQ18" s="13">
        <v>17</v>
      </c>
      <c r="AR18" s="13">
        <v>14</v>
      </c>
      <c r="AS18" s="13">
        <v>11</v>
      </c>
    </row>
    <row r="19" spans="1:45" x14ac:dyDescent="0.2">
      <c r="A19" s="15" t="s">
        <v>46</v>
      </c>
      <c r="B19" s="16">
        <v>480</v>
      </c>
      <c r="C19" s="80"/>
      <c r="D19" s="15" t="s">
        <v>22</v>
      </c>
      <c r="E19" s="17">
        <v>6</v>
      </c>
      <c r="F19" s="12" t="s">
        <v>31</v>
      </c>
      <c r="G19" s="13">
        <v>120</v>
      </c>
      <c r="H19" s="13">
        <v>120</v>
      </c>
      <c r="I19" s="13">
        <v>120</v>
      </c>
      <c r="J19" s="13">
        <v>120</v>
      </c>
      <c r="K19" s="13">
        <v>120</v>
      </c>
      <c r="L19" s="13">
        <v>120</v>
      </c>
      <c r="M19" s="13">
        <v>120</v>
      </c>
      <c r="N19" s="13">
        <v>120</v>
      </c>
      <c r="O19" s="13">
        <v>120</v>
      </c>
      <c r="P19" s="13">
        <v>117</v>
      </c>
      <c r="Q19" s="13">
        <v>113</v>
      </c>
      <c r="R19" s="13">
        <v>108</v>
      </c>
      <c r="S19" s="13">
        <v>103</v>
      </c>
      <c r="T19" s="13">
        <v>100</v>
      </c>
      <c r="U19" s="13">
        <v>96</v>
      </c>
      <c r="V19" s="13">
        <v>93</v>
      </c>
      <c r="W19" s="13">
        <v>90</v>
      </c>
      <c r="X19" s="13">
        <v>87</v>
      </c>
      <c r="Y19" s="13">
        <v>85</v>
      </c>
      <c r="Z19" s="13">
        <v>83</v>
      </c>
      <c r="AA19" s="13">
        <v>82</v>
      </c>
      <c r="AB19" s="13">
        <v>81</v>
      </c>
      <c r="AC19" s="13">
        <v>79</v>
      </c>
      <c r="AD19" s="13">
        <v>77</v>
      </c>
      <c r="AE19" s="13">
        <v>76</v>
      </c>
      <c r="AF19" s="13">
        <v>75</v>
      </c>
      <c r="AG19" s="13">
        <v>74</v>
      </c>
      <c r="AH19" s="13">
        <v>72</v>
      </c>
      <c r="AI19" s="13">
        <v>71</v>
      </c>
      <c r="AJ19" s="13">
        <v>69</v>
      </c>
      <c r="AK19" s="13">
        <v>64</v>
      </c>
      <c r="AL19" s="13">
        <v>52</v>
      </c>
      <c r="AM19" s="13">
        <v>42</v>
      </c>
      <c r="AN19" s="13">
        <v>33</v>
      </c>
      <c r="AO19" s="13">
        <v>27</v>
      </c>
      <c r="AP19" s="13">
        <v>21</v>
      </c>
      <c r="AQ19" s="13">
        <v>17</v>
      </c>
      <c r="AR19" s="13">
        <v>14</v>
      </c>
      <c r="AS19" s="13">
        <v>11</v>
      </c>
    </row>
    <row r="20" spans="1:45" ht="14.4" x14ac:dyDescent="0.2">
      <c r="A20" s="15" t="s">
        <v>49</v>
      </c>
      <c r="B20" s="16">
        <v>480</v>
      </c>
      <c r="C20" s="15" t="s">
        <v>45</v>
      </c>
      <c r="D20" s="15" t="s">
        <v>22</v>
      </c>
      <c r="E20" s="17">
        <v>8</v>
      </c>
      <c r="F20" s="13">
        <v>114</v>
      </c>
      <c r="G20" s="13">
        <v>114</v>
      </c>
      <c r="H20" s="13">
        <v>114</v>
      </c>
      <c r="I20" s="13">
        <v>114</v>
      </c>
      <c r="J20" s="13">
        <v>114</v>
      </c>
      <c r="K20" s="13">
        <v>114</v>
      </c>
      <c r="L20" s="13">
        <v>114</v>
      </c>
      <c r="M20" s="13">
        <v>114</v>
      </c>
      <c r="N20" s="13">
        <v>114</v>
      </c>
      <c r="O20" s="13">
        <v>114</v>
      </c>
      <c r="P20" s="13">
        <v>104</v>
      </c>
      <c r="Q20" s="13">
        <v>97</v>
      </c>
      <c r="R20" s="13">
        <v>93</v>
      </c>
      <c r="S20" s="13">
        <v>88</v>
      </c>
      <c r="T20" s="13">
        <v>85</v>
      </c>
      <c r="U20" s="13">
        <v>81</v>
      </c>
      <c r="V20" s="13">
        <v>79</v>
      </c>
      <c r="W20" s="13">
        <v>76</v>
      </c>
      <c r="X20" s="13">
        <v>74</v>
      </c>
      <c r="Y20" s="13">
        <v>72</v>
      </c>
      <c r="Z20" s="13">
        <v>71</v>
      </c>
      <c r="AA20" s="13">
        <v>69</v>
      </c>
      <c r="AB20" s="13">
        <v>69</v>
      </c>
      <c r="AC20" s="13">
        <v>68</v>
      </c>
      <c r="AD20" s="13">
        <v>67</v>
      </c>
      <c r="AE20" s="12" t="s">
        <v>31</v>
      </c>
      <c r="AF20" s="12" t="s">
        <v>31</v>
      </c>
      <c r="AG20" s="12" t="s">
        <v>31</v>
      </c>
      <c r="AH20" s="12" t="s">
        <v>31</v>
      </c>
      <c r="AI20" s="12" t="s">
        <v>31</v>
      </c>
      <c r="AJ20" s="12" t="s">
        <v>31</v>
      </c>
      <c r="AK20" s="12" t="s">
        <v>31</v>
      </c>
      <c r="AL20" s="12" t="s">
        <v>31</v>
      </c>
      <c r="AM20" s="12" t="s">
        <v>31</v>
      </c>
      <c r="AN20" s="12" t="s">
        <v>31</v>
      </c>
      <c r="AO20" s="12" t="s">
        <v>31</v>
      </c>
      <c r="AP20" s="12" t="s">
        <v>31</v>
      </c>
      <c r="AQ20" s="12" t="s">
        <v>31</v>
      </c>
      <c r="AR20" s="12" t="s">
        <v>31</v>
      </c>
      <c r="AS20" s="12" t="s">
        <v>31</v>
      </c>
    </row>
    <row r="21" spans="1:45" ht="14.4" x14ac:dyDescent="0.2">
      <c r="A21" s="15" t="s">
        <v>50</v>
      </c>
      <c r="B21" s="16">
        <v>450</v>
      </c>
      <c r="C21" s="15" t="s">
        <v>45</v>
      </c>
      <c r="D21" s="15" t="s">
        <v>22</v>
      </c>
      <c r="E21" s="17">
        <v>8</v>
      </c>
      <c r="F21" s="13">
        <v>112</v>
      </c>
      <c r="G21" s="13">
        <v>112</v>
      </c>
      <c r="H21" s="13">
        <v>112</v>
      </c>
      <c r="I21" s="13">
        <v>112</v>
      </c>
      <c r="J21" s="13">
        <v>112</v>
      </c>
      <c r="K21" s="13">
        <v>112</v>
      </c>
      <c r="L21" s="13">
        <v>112</v>
      </c>
      <c r="M21" s="13">
        <v>112</v>
      </c>
      <c r="N21" s="13">
        <v>112</v>
      </c>
      <c r="O21" s="13">
        <v>112</v>
      </c>
      <c r="P21" s="13">
        <v>103</v>
      </c>
      <c r="Q21" s="13">
        <v>97</v>
      </c>
      <c r="R21" s="13">
        <v>93</v>
      </c>
      <c r="S21" s="13">
        <v>88</v>
      </c>
      <c r="T21" s="13">
        <v>85</v>
      </c>
      <c r="U21" s="13">
        <v>81</v>
      </c>
      <c r="V21" s="13">
        <v>79</v>
      </c>
      <c r="W21" s="13">
        <v>76</v>
      </c>
      <c r="X21" s="13">
        <v>74</v>
      </c>
      <c r="Y21" s="13">
        <v>72</v>
      </c>
      <c r="Z21" s="13">
        <v>71</v>
      </c>
      <c r="AA21" s="13">
        <v>69</v>
      </c>
      <c r="AB21" s="13">
        <v>69</v>
      </c>
      <c r="AC21" s="13">
        <v>68</v>
      </c>
      <c r="AD21" s="13">
        <v>67</v>
      </c>
      <c r="AE21" s="12" t="s">
        <v>31</v>
      </c>
      <c r="AF21" s="12" t="s">
        <v>31</v>
      </c>
      <c r="AG21" s="12" t="s">
        <v>31</v>
      </c>
      <c r="AH21" s="12" t="s">
        <v>31</v>
      </c>
      <c r="AI21" s="12" t="s">
        <v>31</v>
      </c>
      <c r="AJ21" s="12" t="s">
        <v>31</v>
      </c>
      <c r="AK21" s="12" t="s">
        <v>31</v>
      </c>
      <c r="AL21" s="12" t="s">
        <v>31</v>
      </c>
      <c r="AM21" s="12" t="s">
        <v>31</v>
      </c>
      <c r="AN21" s="12" t="s">
        <v>31</v>
      </c>
      <c r="AO21" s="12" t="s">
        <v>31</v>
      </c>
      <c r="AP21" s="12" t="s">
        <v>31</v>
      </c>
      <c r="AQ21" s="12" t="s">
        <v>31</v>
      </c>
      <c r="AR21" s="12" t="s">
        <v>31</v>
      </c>
      <c r="AS21" s="12" t="s">
        <v>31</v>
      </c>
    </row>
    <row r="22" spans="1:45" x14ac:dyDescent="0.2">
      <c r="A22" s="15" t="s">
        <v>53</v>
      </c>
      <c r="B22" s="16">
        <v>520</v>
      </c>
      <c r="C22" s="15" t="s">
        <v>45</v>
      </c>
      <c r="D22" s="15" t="s">
        <v>22</v>
      </c>
      <c r="E22" s="17">
        <v>7</v>
      </c>
      <c r="F22" s="12" t="s">
        <v>31</v>
      </c>
      <c r="G22" s="13">
        <v>129</v>
      </c>
      <c r="H22" s="13">
        <v>129</v>
      </c>
      <c r="I22" s="13">
        <v>129</v>
      </c>
      <c r="J22" s="13">
        <v>129</v>
      </c>
      <c r="K22" s="13">
        <v>129</v>
      </c>
      <c r="L22" s="13">
        <v>129</v>
      </c>
      <c r="M22" s="13">
        <v>129</v>
      </c>
      <c r="N22" s="13">
        <v>129</v>
      </c>
      <c r="O22" s="13">
        <v>129</v>
      </c>
      <c r="P22" s="13">
        <v>125</v>
      </c>
      <c r="Q22" s="13">
        <v>120</v>
      </c>
      <c r="R22" s="13">
        <v>114</v>
      </c>
      <c r="S22" s="13">
        <v>107</v>
      </c>
      <c r="T22" s="13">
        <v>103</v>
      </c>
      <c r="U22" s="13">
        <v>99</v>
      </c>
      <c r="V22" s="13">
        <v>96</v>
      </c>
      <c r="W22" s="13">
        <v>93</v>
      </c>
      <c r="X22" s="13">
        <v>90</v>
      </c>
      <c r="Y22" s="13">
        <v>88</v>
      </c>
      <c r="Z22" s="13">
        <v>86</v>
      </c>
      <c r="AA22" s="13">
        <v>84</v>
      </c>
      <c r="AB22" s="13">
        <v>83</v>
      </c>
      <c r="AC22" s="13">
        <v>82</v>
      </c>
      <c r="AD22" s="13">
        <v>81</v>
      </c>
      <c r="AE22" s="13">
        <v>80</v>
      </c>
      <c r="AF22" s="13">
        <v>79</v>
      </c>
      <c r="AG22" s="13">
        <v>79</v>
      </c>
      <c r="AH22" s="13">
        <v>78</v>
      </c>
      <c r="AI22" s="13">
        <v>78</v>
      </c>
      <c r="AJ22" s="13">
        <v>77</v>
      </c>
      <c r="AK22" s="13">
        <v>74</v>
      </c>
      <c r="AL22" s="13">
        <v>65</v>
      </c>
      <c r="AM22" s="13">
        <v>50</v>
      </c>
      <c r="AN22" s="13">
        <v>39</v>
      </c>
      <c r="AO22" s="13">
        <v>30</v>
      </c>
      <c r="AP22" s="13">
        <v>23</v>
      </c>
      <c r="AQ22" s="13">
        <v>18</v>
      </c>
      <c r="AR22" s="13">
        <v>14</v>
      </c>
      <c r="AS22" s="13">
        <v>11</v>
      </c>
    </row>
    <row r="23" spans="1:45" x14ac:dyDescent="0.2">
      <c r="A23" s="15" t="s">
        <v>54</v>
      </c>
      <c r="B23" s="16">
        <v>480</v>
      </c>
      <c r="C23" s="15" t="s">
        <v>45</v>
      </c>
      <c r="D23" s="15" t="s">
        <v>22</v>
      </c>
      <c r="E23" s="17">
        <v>7</v>
      </c>
      <c r="F23" s="12" t="s">
        <v>31</v>
      </c>
      <c r="G23" s="13">
        <v>121</v>
      </c>
      <c r="H23" s="13">
        <v>121</v>
      </c>
      <c r="I23" s="13">
        <v>121</v>
      </c>
      <c r="J23" s="13">
        <v>121</v>
      </c>
      <c r="K23" s="13">
        <v>121</v>
      </c>
      <c r="L23" s="13">
        <v>121</v>
      </c>
      <c r="M23" s="13">
        <v>121</v>
      </c>
      <c r="N23" s="13">
        <v>121</v>
      </c>
      <c r="O23" s="13">
        <v>121</v>
      </c>
      <c r="P23" s="13">
        <v>121</v>
      </c>
      <c r="Q23" s="13">
        <v>119</v>
      </c>
      <c r="R23" s="13">
        <v>113</v>
      </c>
      <c r="S23" s="13">
        <v>107</v>
      </c>
      <c r="T23" s="13">
        <v>103</v>
      </c>
      <c r="U23" s="13">
        <v>99</v>
      </c>
      <c r="V23" s="13">
        <v>96</v>
      </c>
      <c r="W23" s="13">
        <v>93</v>
      </c>
      <c r="X23" s="13">
        <v>90</v>
      </c>
      <c r="Y23" s="13">
        <v>88</v>
      </c>
      <c r="Z23" s="13">
        <v>86</v>
      </c>
      <c r="AA23" s="13">
        <v>84</v>
      </c>
      <c r="AB23" s="13">
        <v>83</v>
      </c>
      <c r="AC23" s="13">
        <v>82</v>
      </c>
      <c r="AD23" s="13">
        <v>81</v>
      </c>
      <c r="AE23" s="13">
        <v>80</v>
      </c>
      <c r="AF23" s="13">
        <v>79</v>
      </c>
      <c r="AG23" s="13">
        <v>79</v>
      </c>
      <c r="AH23" s="13">
        <v>78</v>
      </c>
      <c r="AI23" s="13">
        <v>78</v>
      </c>
      <c r="AJ23" s="13">
        <v>77</v>
      </c>
      <c r="AK23" s="13">
        <v>74</v>
      </c>
      <c r="AL23" s="13">
        <v>65</v>
      </c>
      <c r="AM23" s="13">
        <v>50</v>
      </c>
      <c r="AN23" s="13">
        <v>39</v>
      </c>
      <c r="AO23" s="13">
        <v>30</v>
      </c>
      <c r="AP23" s="13">
        <v>23</v>
      </c>
      <c r="AQ23" s="13">
        <v>18</v>
      </c>
      <c r="AR23" s="13">
        <v>14</v>
      </c>
      <c r="AS23" s="13">
        <v>11</v>
      </c>
    </row>
    <row r="24" spans="1:45" ht="14.4" x14ac:dyDescent="0.2">
      <c r="A24" s="15" t="s">
        <v>56</v>
      </c>
      <c r="B24" s="16">
        <v>480</v>
      </c>
      <c r="C24" s="15" t="s">
        <v>45</v>
      </c>
      <c r="D24" s="15" t="s">
        <v>22</v>
      </c>
      <c r="E24" s="17">
        <v>9</v>
      </c>
      <c r="F24" s="13">
        <v>114</v>
      </c>
      <c r="G24" s="13">
        <v>114</v>
      </c>
      <c r="H24" s="13">
        <v>114</v>
      </c>
      <c r="I24" s="13">
        <v>114</v>
      </c>
      <c r="J24" s="13">
        <v>114</v>
      </c>
      <c r="K24" s="13">
        <v>114</v>
      </c>
      <c r="L24" s="13">
        <v>114</v>
      </c>
      <c r="M24" s="13">
        <v>114</v>
      </c>
      <c r="N24" s="13">
        <v>114</v>
      </c>
      <c r="O24" s="13">
        <v>114</v>
      </c>
      <c r="P24" s="13">
        <v>103</v>
      </c>
      <c r="Q24" s="13">
        <v>96</v>
      </c>
      <c r="R24" s="13">
        <v>92</v>
      </c>
      <c r="S24" s="13">
        <v>87</v>
      </c>
      <c r="T24" s="13">
        <v>84</v>
      </c>
      <c r="U24" s="13">
        <v>81</v>
      </c>
      <c r="V24" s="13">
        <v>79</v>
      </c>
      <c r="W24" s="13">
        <v>76</v>
      </c>
      <c r="X24" s="13">
        <v>74</v>
      </c>
      <c r="Y24" s="13">
        <v>73</v>
      </c>
      <c r="Z24" s="13">
        <v>71</v>
      </c>
      <c r="AA24" s="13">
        <v>70</v>
      </c>
      <c r="AB24" s="13">
        <v>69</v>
      </c>
      <c r="AC24" s="13">
        <v>68</v>
      </c>
      <c r="AD24" s="13">
        <v>66</v>
      </c>
      <c r="AE24" s="13">
        <v>65</v>
      </c>
      <c r="AF24" s="12" t="s">
        <v>23</v>
      </c>
      <c r="AG24" s="12" t="s">
        <v>23</v>
      </c>
      <c r="AH24" s="12" t="s">
        <v>23</v>
      </c>
      <c r="AI24" s="12" t="s">
        <v>23</v>
      </c>
      <c r="AJ24" s="12" t="s">
        <v>23</v>
      </c>
      <c r="AK24" s="12" t="s">
        <v>23</v>
      </c>
      <c r="AL24" s="12" t="s">
        <v>23</v>
      </c>
      <c r="AM24" s="12" t="s">
        <v>23</v>
      </c>
      <c r="AN24" s="12" t="s">
        <v>23</v>
      </c>
      <c r="AO24" s="12" t="s">
        <v>23</v>
      </c>
      <c r="AP24" s="12" t="s">
        <v>23</v>
      </c>
      <c r="AQ24" s="12" t="s">
        <v>23</v>
      </c>
      <c r="AR24" s="12" t="s">
        <v>23</v>
      </c>
      <c r="AS24" s="12" t="s">
        <v>23</v>
      </c>
    </row>
    <row r="25" spans="1:45" ht="14.4" x14ac:dyDescent="0.2">
      <c r="A25" s="15" t="s">
        <v>57</v>
      </c>
      <c r="B25" s="16">
        <v>450</v>
      </c>
      <c r="C25" s="15" t="s">
        <v>45</v>
      </c>
      <c r="D25" s="15" t="s">
        <v>22</v>
      </c>
      <c r="E25" s="17">
        <v>9</v>
      </c>
      <c r="F25" s="13">
        <v>112</v>
      </c>
      <c r="G25" s="13">
        <v>112</v>
      </c>
      <c r="H25" s="13">
        <v>112</v>
      </c>
      <c r="I25" s="13">
        <v>112</v>
      </c>
      <c r="J25" s="13">
        <v>112</v>
      </c>
      <c r="K25" s="13">
        <v>112</v>
      </c>
      <c r="L25" s="13">
        <v>112</v>
      </c>
      <c r="M25" s="13">
        <v>112</v>
      </c>
      <c r="N25" s="13">
        <v>112</v>
      </c>
      <c r="O25" s="13">
        <v>112</v>
      </c>
      <c r="P25" s="13">
        <v>102</v>
      </c>
      <c r="Q25" s="13">
        <v>96</v>
      </c>
      <c r="R25" s="13">
        <v>92</v>
      </c>
      <c r="S25" s="13">
        <v>87</v>
      </c>
      <c r="T25" s="13">
        <v>84</v>
      </c>
      <c r="U25" s="13">
        <v>81</v>
      </c>
      <c r="V25" s="13">
        <v>79</v>
      </c>
      <c r="W25" s="13">
        <v>76</v>
      </c>
      <c r="X25" s="13">
        <v>74</v>
      </c>
      <c r="Y25" s="13">
        <v>73</v>
      </c>
      <c r="Z25" s="13">
        <v>71</v>
      </c>
      <c r="AA25" s="13">
        <v>70</v>
      </c>
      <c r="AB25" s="13">
        <v>69</v>
      </c>
      <c r="AC25" s="13">
        <v>68</v>
      </c>
      <c r="AD25" s="13">
        <v>66</v>
      </c>
      <c r="AE25" s="13">
        <v>65</v>
      </c>
      <c r="AF25" s="12" t="s">
        <v>23</v>
      </c>
      <c r="AG25" s="12" t="s">
        <v>23</v>
      </c>
      <c r="AH25" s="12" t="s">
        <v>23</v>
      </c>
      <c r="AI25" s="12" t="s">
        <v>23</v>
      </c>
      <c r="AJ25" s="12" t="s">
        <v>23</v>
      </c>
      <c r="AK25" s="12" t="s">
        <v>23</v>
      </c>
      <c r="AL25" s="12" t="s">
        <v>23</v>
      </c>
      <c r="AM25" s="12" t="s">
        <v>23</v>
      </c>
      <c r="AN25" s="12" t="s">
        <v>23</v>
      </c>
      <c r="AO25" s="12" t="s">
        <v>23</v>
      </c>
      <c r="AP25" s="12" t="s">
        <v>23</v>
      </c>
      <c r="AQ25" s="12" t="s">
        <v>23</v>
      </c>
      <c r="AR25" s="12" t="s">
        <v>23</v>
      </c>
      <c r="AS25" s="12" t="s">
        <v>23</v>
      </c>
    </row>
    <row r="26" spans="1:45" x14ac:dyDescent="0.2">
      <c r="A26" s="15" t="s">
        <v>59</v>
      </c>
      <c r="B26" s="16">
        <v>520</v>
      </c>
      <c r="C26" s="15" t="s">
        <v>45</v>
      </c>
      <c r="D26" s="15" t="s">
        <v>22</v>
      </c>
      <c r="E26" s="16">
        <v>6</v>
      </c>
      <c r="F26" s="12" t="s">
        <v>22</v>
      </c>
      <c r="G26" s="14">
        <v>129</v>
      </c>
      <c r="H26" s="14">
        <v>129</v>
      </c>
      <c r="I26" s="14">
        <v>129</v>
      </c>
      <c r="J26" s="14">
        <v>129</v>
      </c>
      <c r="K26" s="14">
        <v>129</v>
      </c>
      <c r="L26" s="14">
        <v>129</v>
      </c>
      <c r="M26" s="14">
        <v>129</v>
      </c>
      <c r="N26" s="14">
        <v>129</v>
      </c>
      <c r="O26" s="14">
        <v>129</v>
      </c>
      <c r="P26" s="14">
        <v>120</v>
      </c>
      <c r="Q26" s="14">
        <v>114</v>
      </c>
      <c r="R26" s="14">
        <v>108</v>
      </c>
      <c r="S26" s="14">
        <v>103</v>
      </c>
      <c r="T26" s="14">
        <v>100</v>
      </c>
      <c r="U26" s="14">
        <v>96</v>
      </c>
      <c r="V26" s="14">
        <v>93</v>
      </c>
      <c r="W26" s="14">
        <v>90</v>
      </c>
      <c r="X26" s="14">
        <v>87</v>
      </c>
      <c r="Y26" s="14">
        <v>85</v>
      </c>
      <c r="Z26" s="14">
        <v>83</v>
      </c>
      <c r="AA26" s="14">
        <v>82</v>
      </c>
      <c r="AB26" s="14">
        <v>81</v>
      </c>
      <c r="AC26" s="14">
        <v>79</v>
      </c>
      <c r="AD26" s="14">
        <v>77</v>
      </c>
      <c r="AE26" s="14">
        <v>76</v>
      </c>
      <c r="AF26" s="14">
        <v>75</v>
      </c>
      <c r="AG26" s="14">
        <v>74</v>
      </c>
      <c r="AH26" s="14">
        <v>72</v>
      </c>
      <c r="AI26" s="14">
        <v>71</v>
      </c>
      <c r="AJ26" s="14">
        <v>69</v>
      </c>
      <c r="AK26" s="14">
        <v>64</v>
      </c>
      <c r="AL26" s="14">
        <v>52</v>
      </c>
      <c r="AM26" s="14">
        <v>42</v>
      </c>
      <c r="AN26" s="14">
        <v>33</v>
      </c>
      <c r="AO26" s="14">
        <v>27</v>
      </c>
      <c r="AP26" s="14">
        <v>21</v>
      </c>
      <c r="AQ26" s="14">
        <v>17</v>
      </c>
      <c r="AR26" s="14">
        <v>14</v>
      </c>
      <c r="AS26" s="14">
        <v>11</v>
      </c>
    </row>
    <row r="27" spans="1:45" x14ac:dyDescent="0.2">
      <c r="A27" s="15" t="s">
        <v>60</v>
      </c>
      <c r="B27" s="16">
        <v>480</v>
      </c>
      <c r="C27" s="15" t="s">
        <v>45</v>
      </c>
      <c r="D27" s="15" t="s">
        <v>22</v>
      </c>
      <c r="E27" s="16">
        <v>8</v>
      </c>
      <c r="F27" s="14">
        <v>114</v>
      </c>
      <c r="G27" s="14">
        <v>114</v>
      </c>
      <c r="H27" s="14">
        <v>114</v>
      </c>
      <c r="I27" s="14">
        <v>114</v>
      </c>
      <c r="J27" s="14">
        <v>114</v>
      </c>
      <c r="K27" s="14">
        <v>114</v>
      </c>
      <c r="L27" s="14">
        <v>114</v>
      </c>
      <c r="M27" s="14">
        <v>114</v>
      </c>
      <c r="N27" s="14">
        <v>114</v>
      </c>
      <c r="O27" s="14">
        <v>114</v>
      </c>
      <c r="P27" s="14">
        <v>104</v>
      </c>
      <c r="Q27" s="14">
        <v>97</v>
      </c>
      <c r="R27" s="14">
        <v>93</v>
      </c>
      <c r="S27" s="14">
        <v>88</v>
      </c>
      <c r="T27" s="14">
        <v>85</v>
      </c>
      <c r="U27" s="14">
        <v>81</v>
      </c>
      <c r="V27" s="14">
        <v>79</v>
      </c>
      <c r="W27" s="14">
        <v>76</v>
      </c>
      <c r="X27" s="14">
        <v>74</v>
      </c>
      <c r="Y27" s="14">
        <v>72</v>
      </c>
      <c r="Z27" s="14">
        <v>71</v>
      </c>
      <c r="AA27" s="14">
        <v>69</v>
      </c>
      <c r="AB27" s="14">
        <v>69</v>
      </c>
      <c r="AC27" s="14">
        <v>68</v>
      </c>
      <c r="AD27" s="12" t="s">
        <v>22</v>
      </c>
      <c r="AE27" s="12" t="s">
        <v>22</v>
      </c>
      <c r="AF27" s="12" t="s">
        <v>22</v>
      </c>
      <c r="AG27" s="12" t="s">
        <v>22</v>
      </c>
      <c r="AH27" s="12" t="s">
        <v>22</v>
      </c>
      <c r="AI27" s="12" t="s">
        <v>22</v>
      </c>
      <c r="AJ27" s="12" t="s">
        <v>22</v>
      </c>
      <c r="AK27" s="12" t="s">
        <v>22</v>
      </c>
      <c r="AL27" s="12" t="s">
        <v>22</v>
      </c>
      <c r="AM27" s="12" t="s">
        <v>22</v>
      </c>
      <c r="AN27" s="12" t="s">
        <v>22</v>
      </c>
      <c r="AO27" s="12" t="s">
        <v>22</v>
      </c>
      <c r="AP27" s="12" t="s">
        <v>22</v>
      </c>
      <c r="AQ27" s="12" t="s">
        <v>22</v>
      </c>
      <c r="AR27" s="12" t="s">
        <v>22</v>
      </c>
      <c r="AS27" s="12" t="s">
        <v>22</v>
      </c>
    </row>
    <row r="28" spans="1:45" x14ac:dyDescent="0.2">
      <c r="A28" s="15" t="s">
        <v>61</v>
      </c>
      <c r="B28" s="16">
        <v>520</v>
      </c>
      <c r="C28" s="15" t="s">
        <v>45</v>
      </c>
      <c r="D28" s="15" t="s">
        <v>22</v>
      </c>
      <c r="E28" s="16">
        <v>7</v>
      </c>
      <c r="F28" s="12" t="s">
        <v>22</v>
      </c>
      <c r="G28" s="14">
        <v>129</v>
      </c>
      <c r="H28" s="14">
        <v>129</v>
      </c>
      <c r="I28" s="14">
        <v>129</v>
      </c>
      <c r="J28" s="14">
        <v>129</v>
      </c>
      <c r="K28" s="14">
        <v>129</v>
      </c>
      <c r="L28" s="14">
        <v>129</v>
      </c>
      <c r="M28" s="14">
        <v>129</v>
      </c>
      <c r="N28" s="14">
        <v>129</v>
      </c>
      <c r="O28" s="14">
        <v>129</v>
      </c>
      <c r="P28" s="14">
        <v>125</v>
      </c>
      <c r="Q28" s="14">
        <v>120</v>
      </c>
      <c r="R28" s="14">
        <v>114</v>
      </c>
      <c r="S28" s="14">
        <v>107</v>
      </c>
      <c r="T28" s="14">
        <v>103</v>
      </c>
      <c r="U28" s="14">
        <v>99</v>
      </c>
      <c r="V28" s="14">
        <v>96</v>
      </c>
      <c r="W28" s="14">
        <v>93</v>
      </c>
      <c r="X28" s="14">
        <v>90</v>
      </c>
      <c r="Y28" s="14">
        <v>88</v>
      </c>
      <c r="Z28" s="14">
        <v>86</v>
      </c>
      <c r="AA28" s="14">
        <v>84</v>
      </c>
      <c r="AB28" s="14">
        <v>83</v>
      </c>
      <c r="AC28" s="14">
        <v>82</v>
      </c>
      <c r="AD28" s="14">
        <v>81</v>
      </c>
      <c r="AE28" s="14">
        <v>80</v>
      </c>
      <c r="AF28" s="14">
        <v>79</v>
      </c>
      <c r="AG28" s="14">
        <v>79</v>
      </c>
      <c r="AH28" s="14">
        <v>78</v>
      </c>
      <c r="AI28" s="14">
        <v>78</v>
      </c>
      <c r="AJ28" s="14">
        <v>77</v>
      </c>
      <c r="AK28" s="14">
        <v>74</v>
      </c>
      <c r="AL28" s="14">
        <v>65</v>
      </c>
      <c r="AM28" s="14">
        <v>50</v>
      </c>
      <c r="AN28" s="14">
        <v>39</v>
      </c>
      <c r="AO28" s="14">
        <v>30</v>
      </c>
      <c r="AP28" s="14">
        <v>23</v>
      </c>
      <c r="AQ28" s="14">
        <v>18</v>
      </c>
      <c r="AR28" s="14">
        <v>14</v>
      </c>
      <c r="AS28" s="14">
        <v>11</v>
      </c>
    </row>
    <row r="29" spans="1:45" x14ac:dyDescent="0.2">
      <c r="A29" s="19" t="s">
        <v>62</v>
      </c>
      <c r="B29" s="20">
        <v>480</v>
      </c>
      <c r="C29" s="19" t="s">
        <v>45</v>
      </c>
      <c r="D29" s="19" t="s">
        <v>22</v>
      </c>
      <c r="E29" s="20">
        <v>9</v>
      </c>
      <c r="F29" s="21">
        <v>114</v>
      </c>
      <c r="G29" s="21">
        <v>114</v>
      </c>
      <c r="H29" s="21">
        <v>114</v>
      </c>
      <c r="I29" s="21">
        <v>114</v>
      </c>
      <c r="J29" s="21">
        <v>114</v>
      </c>
      <c r="K29" s="21">
        <v>114</v>
      </c>
      <c r="L29" s="21">
        <v>114</v>
      </c>
      <c r="M29" s="21">
        <v>114</v>
      </c>
      <c r="N29" s="21">
        <v>114</v>
      </c>
      <c r="O29" s="21">
        <v>114</v>
      </c>
      <c r="P29" s="21">
        <v>103</v>
      </c>
      <c r="Q29" s="21">
        <v>96</v>
      </c>
      <c r="R29" s="21">
        <v>92</v>
      </c>
      <c r="S29" s="21">
        <v>87</v>
      </c>
      <c r="T29" s="21">
        <v>84</v>
      </c>
      <c r="U29" s="21">
        <v>81</v>
      </c>
      <c r="V29" s="21">
        <v>79</v>
      </c>
      <c r="W29" s="21">
        <v>76</v>
      </c>
      <c r="X29" s="21">
        <v>74</v>
      </c>
      <c r="Y29" s="21">
        <v>73</v>
      </c>
      <c r="Z29" s="21">
        <v>71</v>
      </c>
      <c r="AA29" s="21">
        <v>70</v>
      </c>
      <c r="AB29" s="21">
        <v>69</v>
      </c>
      <c r="AC29" s="21">
        <v>68</v>
      </c>
      <c r="AD29" s="21">
        <v>66</v>
      </c>
      <c r="AE29" s="21">
        <v>65</v>
      </c>
      <c r="AF29" s="22" t="s">
        <v>22</v>
      </c>
      <c r="AG29" s="22" t="s">
        <v>22</v>
      </c>
      <c r="AH29" s="22" t="s">
        <v>22</v>
      </c>
      <c r="AI29" s="22" t="s">
        <v>22</v>
      </c>
      <c r="AJ29" s="22" t="s">
        <v>22</v>
      </c>
      <c r="AK29" s="22" t="s">
        <v>22</v>
      </c>
      <c r="AL29" s="22" t="s">
        <v>22</v>
      </c>
      <c r="AM29" s="22" t="s">
        <v>22</v>
      </c>
      <c r="AN29" s="22" t="s">
        <v>22</v>
      </c>
      <c r="AO29" s="22" t="s">
        <v>22</v>
      </c>
      <c r="AP29" s="22" t="s">
        <v>22</v>
      </c>
      <c r="AQ29" s="22" t="s">
        <v>22</v>
      </c>
      <c r="AR29" s="22" t="s">
        <v>22</v>
      </c>
      <c r="AS29" s="22" t="s">
        <v>22</v>
      </c>
    </row>
    <row r="30" spans="1:45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x14ac:dyDescent="0.2">
      <c r="A31" s="1" t="s">
        <v>63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x14ac:dyDescent="0.2">
      <c r="A32" s="24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x14ac:dyDescent="0.2">
      <c r="A33" s="24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 t="s">
        <v>70</v>
      </c>
      <c r="B35" s="1" t="s">
        <v>71</v>
      </c>
      <c r="C35" s="1" t="s">
        <v>72</v>
      </c>
      <c r="D35" s="1" t="s">
        <v>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>
        <v>0.45</v>
      </c>
      <c r="B36" s="1" t="s">
        <v>74</v>
      </c>
      <c r="C36" s="25">
        <v>1</v>
      </c>
      <c r="D36" s="1" t="s">
        <v>75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>
        <v>0.55000000000000004</v>
      </c>
      <c r="B37" s="1" t="s">
        <v>76</v>
      </c>
      <c r="C37" s="25">
        <v>0.2</v>
      </c>
      <c r="D37" s="1" t="s">
        <v>77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>
        <v>0.6</v>
      </c>
      <c r="B38" s="1"/>
      <c r="C38" s="1" t="s">
        <v>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>
        <v>0.7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>
        <v>0.95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</sheetData>
  <mergeCells count="2">
    <mergeCell ref="C18:C19"/>
    <mergeCell ref="A1:A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計算用データ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2021-11-08T03:22:03Z</cp:lastPrinted>
  <dcterms:created xsi:type="dcterms:W3CDTF">2003-08-29T02:24:10Z</dcterms:created>
  <dcterms:modified xsi:type="dcterms:W3CDTF">2021-11-08T03:22:18Z</dcterms:modified>
</cp:coreProperties>
</file>