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3" documentId="8_{36B90846-E249-4721-B4A9-6B485B14BABC}" xr6:coauthVersionLast="47" xr6:coauthVersionMax="47" xr10:uidLastSave="{B851DF8D-E15B-0744-9B3A-10BF7F3B0E12}"/>
  <bookViews>
    <workbookView xWindow="0" yWindow="500" windowWidth="23260" windowHeight="14020" tabRatio="637" xr2:uid="{00000000-000D-0000-FFFF-FFFF00000000}"/>
  </bookViews>
  <sheets>
    <sheet name="Sheet1" sheetId="10" r:id="rId1"/>
  </sheets>
  <definedNames>
    <definedName name="_xlnm.Print_Area" localSheetId="0">Sheet1!$A$1:$BA$45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10" l="1"/>
  <c r="V22" i="10"/>
  <c r="AV40" i="10"/>
  <c r="AV28" i="10"/>
  <c r="AV26" i="10"/>
  <c r="V34" i="10"/>
  <c r="V42" i="10"/>
  <c r="V28" i="10"/>
  <c r="V44" i="10" s="1"/>
  <c r="AV6" i="10" s="1"/>
  <c r="AV16" i="10" s="1"/>
  <c r="V26" i="10"/>
  <c r="V40" i="10"/>
  <c r="V20" i="10"/>
  <c r="R28" i="10"/>
  <c r="AR40" i="10"/>
  <c r="AR28" i="10"/>
  <c r="AR26" i="10"/>
  <c r="R34" i="10"/>
  <c r="R42" i="10" s="1"/>
  <c r="AR8" i="10" s="1"/>
  <c r="R26" i="10"/>
  <c r="R40" i="10" s="1"/>
  <c r="R20" i="10"/>
  <c r="AV42" i="10"/>
  <c r="AV8" i="10"/>
  <c r="AR42" i="10"/>
  <c r="R44" i="10"/>
  <c r="AR6" i="10" s="1"/>
  <c r="AV44" i="10" l="1"/>
  <c r="AV30" i="10"/>
  <c r="AR16" i="10"/>
  <c r="AR44" i="10" l="1"/>
  <c r="AR30" i="10"/>
</calcChain>
</file>

<file path=xl/sharedStrings.xml><?xml version="1.0" encoding="utf-8"?>
<sst xmlns="http://schemas.openxmlformats.org/spreadsheetml/2006/main" count="587" uniqueCount="119">
  <si>
    <t>θ</t>
    <phoneticPr fontId="1"/>
  </si>
  <si>
    <t>Er</t>
    <phoneticPr fontId="1"/>
  </si>
  <si>
    <t>χ</t>
    <phoneticPr fontId="1"/>
  </si>
  <si>
    <t>接続部の強度係数</t>
    <rPh sb="0" eb="2">
      <t>セツゾク</t>
    </rPh>
    <rPh sb="2" eb="3">
      <t>ブ</t>
    </rPh>
    <rPh sb="4" eb="6">
      <t>キョウド</t>
    </rPh>
    <rPh sb="6" eb="8">
      <t>ケイスウ</t>
    </rPh>
    <phoneticPr fontId="1"/>
  </si>
  <si>
    <t>ω</t>
    <phoneticPr fontId="1"/>
  </si>
  <si>
    <t>P</t>
    <phoneticPr fontId="1"/>
  </si>
  <si>
    <t>Ao</t>
    <phoneticPr fontId="1"/>
  </si>
  <si>
    <t>ts</t>
    <phoneticPr fontId="1"/>
  </si>
  <si>
    <t>ta</t>
    <phoneticPr fontId="1"/>
  </si>
  <si>
    <t>Ae</t>
    <phoneticPr fontId="1"/>
  </si>
  <si>
    <t>-</t>
    <phoneticPr fontId="1"/>
  </si>
  <si>
    <t>Es</t>
    <phoneticPr fontId="1"/>
  </si>
  <si>
    <t>Ec</t>
    <phoneticPr fontId="1"/>
  </si>
  <si>
    <t>材質1</t>
    <rPh sb="0" eb="2">
      <t>ザイシツ</t>
    </rPh>
    <phoneticPr fontId="1"/>
  </si>
  <si>
    <t>強め材の材質</t>
    <rPh sb="0" eb="1">
      <t>ツヨ</t>
    </rPh>
    <rPh sb="2" eb="3">
      <t>ザイ</t>
    </rPh>
    <rPh sb="4" eb="6">
      <t>ザイシツ</t>
    </rPh>
    <phoneticPr fontId="1"/>
  </si>
  <si>
    <t>材質2</t>
    <rPh sb="0" eb="2">
      <t>ザイシツ</t>
    </rPh>
    <phoneticPr fontId="1"/>
  </si>
  <si>
    <t>材質3</t>
    <rPh sb="0" eb="2">
      <t>ザイシツ</t>
    </rPh>
    <phoneticPr fontId="1"/>
  </si>
  <si>
    <t>円筒胴の材質</t>
    <rPh sb="0" eb="2">
      <t>エントウ</t>
    </rPh>
    <rPh sb="2" eb="3">
      <t>ドウ</t>
    </rPh>
    <rPh sb="4" eb="6">
      <t>ザイシツ</t>
    </rPh>
    <phoneticPr fontId="1"/>
  </si>
  <si>
    <t>強め材の有効範囲</t>
    <rPh sb="0" eb="1">
      <t>ツヨ</t>
    </rPh>
    <rPh sb="2" eb="3">
      <t>ザイ</t>
    </rPh>
    <rPh sb="4" eb="6">
      <t>ユウコウ</t>
    </rPh>
    <rPh sb="6" eb="8">
      <t>ハンイ</t>
    </rPh>
    <phoneticPr fontId="1"/>
  </si>
  <si>
    <t>Ds</t>
    <phoneticPr fontId="1"/>
  </si>
  <si>
    <t>y</t>
    <phoneticPr fontId="1"/>
  </si>
  <si>
    <t>各温度（℃）における許容引張応力 (N/mm2)</t>
    <phoneticPr fontId="1"/>
  </si>
  <si>
    <t>内圧円錐胴の小径端に強め材が必要な場合の最小断面積と有効断面積（追加補強無し）</t>
    <rPh sb="0" eb="2">
      <t>ナイアツ</t>
    </rPh>
    <rPh sb="2" eb="4">
      <t>エンスイ</t>
    </rPh>
    <rPh sb="4" eb="5">
      <t>ドウ</t>
    </rPh>
    <rPh sb="6" eb="8">
      <t>ショウケイ</t>
    </rPh>
    <rPh sb="8" eb="9">
      <t>ハシ</t>
    </rPh>
    <rPh sb="10" eb="11">
      <t>ツヨ</t>
    </rPh>
    <rPh sb="12" eb="13">
      <t>ザイ</t>
    </rPh>
    <rPh sb="14" eb="16">
      <t>ヒツヨウ</t>
    </rPh>
    <rPh sb="17" eb="19">
      <t>バアイ</t>
    </rPh>
    <rPh sb="20" eb="22">
      <t>サイショウ</t>
    </rPh>
    <rPh sb="22" eb="25">
      <t>ダンメンセキ</t>
    </rPh>
    <rPh sb="26" eb="28">
      <t>ユウコウ</t>
    </rPh>
    <rPh sb="28" eb="31">
      <t>ダンメンセキ</t>
    </rPh>
    <rPh sb="32" eb="34">
      <t>ツイカ</t>
    </rPh>
    <rPh sb="34" eb="36">
      <t>ホキョウ</t>
    </rPh>
    <rPh sb="36" eb="37">
      <t>ナ</t>
    </rPh>
    <phoneticPr fontId="1"/>
  </si>
  <si>
    <t>記号</t>
  </si>
  <si>
    <r>
      <rPr>
        <sz val="5"/>
        <rFont val="ＭＳ Ｐゴシック"/>
        <family val="3"/>
        <charset val="128"/>
      </rPr>
      <t>規定最小引張強さ　N/mm</t>
    </r>
    <r>
      <rPr>
        <vertAlign val="superscript"/>
        <sz val="5"/>
        <rFont val="ＭＳ Ｐゴシック"/>
        <family val="3"/>
        <charset val="128"/>
      </rPr>
      <t>2</t>
    </r>
    <phoneticPr fontId="1"/>
  </si>
  <si>
    <t>母材の区分</t>
  </si>
  <si>
    <t>グループ番号</t>
  </si>
  <si>
    <t>外圧チャート番号</t>
  </si>
  <si>
    <t>圧力容器構造規格　第14条2項，オ-ア）イ）　及び　カJISB8265　5.2.1-c)附属書E.2.4-)-1)-1.3）,1.4）</t>
    <phoneticPr fontId="1"/>
  </si>
  <si>
    <t>SS400</t>
    <phoneticPr fontId="1"/>
  </si>
  <si>
    <t>-</t>
  </si>
  <si>
    <t>SB410</t>
  </si>
  <si>
    <t>SB450</t>
    <phoneticPr fontId="1"/>
  </si>
  <si>
    <t>SB480</t>
    <phoneticPr fontId="1"/>
  </si>
  <si>
    <t>SB450M</t>
  </si>
  <si>
    <t>SB480M</t>
  </si>
  <si>
    <t>SM400A</t>
    <phoneticPr fontId="1"/>
  </si>
  <si>
    <t>1、2</t>
    <phoneticPr fontId="1"/>
  </si>
  <si>
    <t>SM400B</t>
    <phoneticPr fontId="1"/>
  </si>
  <si>
    <t>名称</t>
    <rPh sb="0" eb="2">
      <t>メイショウ</t>
    </rPh>
    <phoneticPr fontId="1"/>
  </si>
  <si>
    <t>SM400C</t>
    <phoneticPr fontId="1"/>
  </si>
  <si>
    <t>SM490A</t>
  </si>
  <si>
    <t>図面番号</t>
    <rPh sb="0" eb="2">
      <t>ズメン</t>
    </rPh>
    <rPh sb="2" eb="4">
      <t>バンゴウ</t>
    </rPh>
    <phoneticPr fontId="1"/>
  </si>
  <si>
    <t>SM490B</t>
  </si>
  <si>
    <t>SM490C</t>
  </si>
  <si>
    <t>部品番号</t>
    <rPh sb="0" eb="2">
      <t>ブヒン</t>
    </rPh>
    <rPh sb="2" eb="4">
      <t>バンゴウ</t>
    </rPh>
    <phoneticPr fontId="1"/>
  </si>
  <si>
    <t>SM490YA</t>
  </si>
  <si>
    <t>SM490YB</t>
  </si>
  <si>
    <t>最高使用圧力(MPaG)</t>
    <rPh sb="0" eb="2">
      <t>サイコウ</t>
    </rPh>
    <rPh sb="2" eb="4">
      <t>シヨウ</t>
    </rPh>
    <rPh sb="4" eb="6">
      <t>アツリョク</t>
    </rPh>
    <phoneticPr fontId="1"/>
  </si>
  <si>
    <t>SUSF304（130mm未満)</t>
    <rPh sb="13" eb="15">
      <t>ミマン</t>
    </rPh>
    <phoneticPr fontId="1"/>
  </si>
  <si>
    <t>8A</t>
  </si>
  <si>
    <t>SUSF304（130mm以上)</t>
    <rPh sb="13" eb="15">
      <t>イジョウ</t>
    </rPh>
    <phoneticPr fontId="1"/>
  </si>
  <si>
    <t>T</t>
    <phoneticPr fontId="1"/>
  </si>
  <si>
    <t>使用温度(℃)</t>
    <rPh sb="0" eb="2">
      <t>シヨウ</t>
    </rPh>
    <rPh sb="2" eb="4">
      <t>オンド</t>
    </rPh>
    <phoneticPr fontId="1"/>
  </si>
  <si>
    <t>SUSF304L（130mm未満)</t>
    <rPh sb="14" eb="16">
      <t>ミマン</t>
    </rPh>
    <phoneticPr fontId="1"/>
  </si>
  <si>
    <t>SUSF304L（130mm以上)</t>
    <rPh sb="14" eb="16">
      <t>イジョウ</t>
    </rPh>
    <phoneticPr fontId="1"/>
  </si>
  <si>
    <t>SUSF316（130mm未満)</t>
    <phoneticPr fontId="1"/>
  </si>
  <si>
    <t>SUSF316（130mm以上)</t>
    <rPh sb="13" eb="15">
      <t>イジョウ</t>
    </rPh>
    <phoneticPr fontId="1"/>
  </si>
  <si>
    <t>使用温度における材料の許容引張応力(N/mm2)</t>
    <phoneticPr fontId="1"/>
  </si>
  <si>
    <t>SUSF316L（130mm未満)</t>
    <phoneticPr fontId="1"/>
  </si>
  <si>
    <t>SUSF316L（130mm以上)</t>
    <rPh sb="14" eb="16">
      <t>イジョウ</t>
    </rPh>
    <phoneticPr fontId="1"/>
  </si>
  <si>
    <t>SUS304</t>
  </si>
  <si>
    <t>SUS304L</t>
  </si>
  <si>
    <t>SUS316</t>
  </si>
  <si>
    <t>SUS316L</t>
  </si>
  <si>
    <t>流体</t>
    <rPh sb="0" eb="2">
      <t>リュウタイ</t>
    </rPh>
    <phoneticPr fontId="1"/>
  </si>
  <si>
    <t>η2</t>
    <phoneticPr fontId="1"/>
  </si>
  <si>
    <t>水</t>
    <rPh sb="0" eb="1">
      <t>ミズ</t>
    </rPh>
    <phoneticPr fontId="1"/>
  </si>
  <si>
    <t>気体</t>
    <rPh sb="0" eb="2">
      <t>キタイ</t>
    </rPh>
    <phoneticPr fontId="1"/>
  </si>
  <si>
    <t>接続部の強度係数1(N/mm2)</t>
    <rPh sb="0" eb="2">
      <t>セツゾク</t>
    </rPh>
    <rPh sb="2" eb="3">
      <t>ブ</t>
    </rPh>
    <rPh sb="4" eb="6">
      <t>キョウド</t>
    </rPh>
    <rPh sb="6" eb="8">
      <t>ケイスウ</t>
    </rPh>
    <phoneticPr fontId="1"/>
  </si>
  <si>
    <t>溶接効率</t>
    <rPh sb="0" eb="2">
      <t>ヨウセツ</t>
    </rPh>
    <rPh sb="2" eb="4">
      <t>コウリツ</t>
    </rPh>
    <phoneticPr fontId="1"/>
  </si>
  <si>
    <t>継ぎ目</t>
    <rPh sb="0" eb="1">
      <t>ツ</t>
    </rPh>
    <rPh sb="2" eb="3">
      <t>メ</t>
    </rPh>
    <phoneticPr fontId="1"/>
  </si>
  <si>
    <t>放射線透過試験</t>
    <rPh sb="0" eb="3">
      <t>ホウシャセン</t>
    </rPh>
    <rPh sb="3" eb="5">
      <t>トウカ</t>
    </rPh>
    <rPh sb="5" eb="7">
      <t>シケン</t>
    </rPh>
    <phoneticPr fontId="1"/>
  </si>
  <si>
    <t>鏡板の形状</t>
    <rPh sb="0" eb="1">
      <t>カガミ</t>
    </rPh>
    <rPh sb="1" eb="2">
      <t>イタ</t>
    </rPh>
    <rPh sb="3" eb="5">
      <t>ケイジョウ</t>
    </rPh>
    <phoneticPr fontId="1"/>
  </si>
  <si>
    <t>σｓη2</t>
    <phoneticPr fontId="1"/>
  </si>
  <si>
    <t>接続部の強度係数2(N/mm2)</t>
    <rPh sb="0" eb="2">
      <t>セツゾク</t>
    </rPh>
    <rPh sb="2" eb="3">
      <t>ブ</t>
    </rPh>
    <rPh sb="4" eb="6">
      <t>キョウド</t>
    </rPh>
    <rPh sb="6" eb="8">
      <t>ケイスウ</t>
    </rPh>
    <phoneticPr fontId="1"/>
  </si>
  <si>
    <t>有り</t>
    <rPh sb="0" eb="1">
      <t>ア</t>
    </rPh>
    <phoneticPr fontId="1"/>
  </si>
  <si>
    <t>10%皿型</t>
    <rPh sb="3" eb="5">
      <t>サラガタ</t>
    </rPh>
    <phoneticPr fontId="1"/>
  </si>
  <si>
    <t>無</t>
    <rPh sb="0" eb="1">
      <t>ナシ</t>
    </rPh>
    <phoneticPr fontId="1"/>
  </si>
  <si>
    <t>半楕円型</t>
    <rPh sb="0" eb="1">
      <t>ハン</t>
    </rPh>
    <rPh sb="1" eb="4">
      <t>ダエンガタ</t>
    </rPh>
    <phoneticPr fontId="1"/>
  </si>
  <si>
    <t>行わない</t>
    <rPh sb="0" eb="1">
      <t>オコナ</t>
    </rPh>
    <phoneticPr fontId="1"/>
  </si>
  <si>
    <t>接続部の強度係数(N/mm2)</t>
    <rPh sb="0" eb="2">
      <t>セツゾク</t>
    </rPh>
    <rPh sb="2" eb="3">
      <t>ブ</t>
    </rPh>
    <rPh sb="4" eb="6">
      <t>キョウド</t>
    </rPh>
    <rPh sb="6" eb="8">
      <t>ケイスウ</t>
    </rPh>
    <phoneticPr fontId="1"/>
  </si>
  <si>
    <t>β２</t>
    <phoneticPr fontId="1"/>
  </si>
  <si>
    <t>小径端部における強め材の要否を示す角度(deg)</t>
    <phoneticPr fontId="1"/>
  </si>
  <si>
    <t>実際の角度(deg)</t>
    <phoneticPr fontId="1"/>
  </si>
  <si>
    <t>腐れ代を除いた小径端側円筒胴の内径(mm)</t>
    <phoneticPr fontId="1"/>
  </si>
  <si>
    <t>Ays</t>
    <phoneticPr fontId="1"/>
  </si>
  <si>
    <t>強め材の最小断面積（小径端側）(mm2)</t>
    <phoneticPr fontId="1"/>
  </si>
  <si>
    <t>t'</t>
    <phoneticPr fontId="1"/>
  </si>
  <si>
    <t>小径端部における腐れ代を除いた円筒胴の計算厚さ(mm)</t>
    <phoneticPr fontId="1"/>
  </si>
  <si>
    <t>小径端部における腐れ代を除いた円筒胴の厚さ(mm)</t>
    <phoneticPr fontId="1"/>
  </si>
  <si>
    <t>tr'</t>
    <phoneticPr fontId="1"/>
  </si>
  <si>
    <t>小径端部における腐れ代を除いた円錐部の計算厚さ(mm)</t>
    <phoneticPr fontId="1"/>
  </si>
  <si>
    <t>tc'</t>
    <phoneticPr fontId="1"/>
  </si>
  <si>
    <t>小径端部における腐れ代を除いた円錐部の厚さ(mm)</t>
    <phoneticPr fontId="1"/>
  </si>
  <si>
    <t>Ae'</t>
    <phoneticPr fontId="1"/>
  </si>
  <si>
    <t>余剰板厚部による円錐胴又は円錐形鏡板小径端の有効補強断面積(mm2)</t>
    <phoneticPr fontId="1"/>
  </si>
  <si>
    <t>ヤング率（N/mm2)</t>
    <rPh sb="3" eb="4">
      <t>リツ</t>
    </rPh>
    <phoneticPr fontId="1"/>
  </si>
  <si>
    <t>鋼材のヤング率</t>
    <rPh sb="0" eb="2">
      <t>コウザイ</t>
    </rPh>
    <rPh sb="6" eb="7">
      <t>リツ</t>
    </rPh>
    <phoneticPr fontId="1"/>
  </si>
  <si>
    <t>σr</t>
    <phoneticPr fontId="1"/>
  </si>
  <si>
    <t>σs</t>
    <phoneticPr fontId="1"/>
  </si>
  <si>
    <t>σc</t>
    <phoneticPr fontId="1"/>
  </si>
  <si>
    <t>使用温度における材料の縦弾性係数(N/mm2)</t>
    <rPh sb="0" eb="2">
      <t>シヨウ</t>
    </rPh>
    <rPh sb="2" eb="4">
      <t>オンド</t>
    </rPh>
    <rPh sb="8" eb="10">
      <t>ザイリョウ</t>
    </rPh>
    <rPh sb="11" eb="16">
      <t>タテダンセイケイスウ</t>
    </rPh>
    <phoneticPr fontId="1"/>
  </si>
  <si>
    <t>円筒胴の溶接継ぎ手効率</t>
    <rPh sb="4" eb="6">
      <t>ヨウセツ</t>
    </rPh>
    <rPh sb="6" eb="7">
      <t>ツ</t>
    </rPh>
    <rPh sb="8" eb="9">
      <t>テ</t>
    </rPh>
    <rPh sb="9" eb="11">
      <t>コウリツ</t>
    </rPh>
    <phoneticPr fontId="1"/>
  </si>
  <si>
    <t>円錐胴又は円錐形鏡板の材質</t>
    <rPh sb="0" eb="2">
      <t>エンスイ</t>
    </rPh>
    <rPh sb="2" eb="3">
      <t>ドウ</t>
    </rPh>
    <rPh sb="3" eb="4">
      <t>マタ</t>
    </rPh>
    <rPh sb="5" eb="7">
      <t>エンスイ</t>
    </rPh>
    <rPh sb="7" eb="8">
      <t>ケイ</t>
    </rPh>
    <rPh sb="8" eb="9">
      <t>カガミ</t>
    </rPh>
    <rPh sb="9" eb="10">
      <t>イタ</t>
    </rPh>
    <rPh sb="11" eb="13">
      <t>ザイシツ</t>
    </rPh>
    <phoneticPr fontId="1"/>
  </si>
  <si>
    <t>円錐胴又は円錐形鏡板の溶接継ぎ手効率</t>
    <rPh sb="11" eb="13">
      <t>ヨウセツ</t>
    </rPh>
    <rPh sb="13" eb="14">
      <t>ツ</t>
    </rPh>
    <rPh sb="15" eb="16">
      <t>テ</t>
    </rPh>
    <rPh sb="16" eb="18">
      <t>コウリツ</t>
    </rPh>
    <phoneticPr fontId="1"/>
  </si>
  <si>
    <t>η3</t>
    <phoneticPr fontId="1"/>
  </si>
  <si>
    <t>σcη3</t>
    <phoneticPr fontId="1"/>
  </si>
  <si>
    <t>強め材と接続部の強度係数（ｙ/σrEr)</t>
    <rPh sb="0" eb="1">
      <t>ツヨ</t>
    </rPh>
    <rPh sb="2" eb="3">
      <t>ザイ</t>
    </rPh>
    <rPh sb="4" eb="7">
      <t>セツゾクブ</t>
    </rPh>
    <rPh sb="8" eb="12">
      <t>キョウドケイスウ</t>
    </rPh>
    <phoneticPr fontId="1"/>
  </si>
  <si>
    <t>強め輪の図芯取付距離(mm)</t>
    <phoneticPr fontId="1"/>
  </si>
  <si>
    <t>小径端胴側に取付る強め輪の幅(mm)</t>
    <phoneticPr fontId="1"/>
  </si>
  <si>
    <t>小径端円錐胴又は円錐形鏡板側に取付る強め輪の有効距離(mm)</t>
    <phoneticPr fontId="1"/>
  </si>
  <si>
    <t>強め輪の板厚(mm)</t>
    <phoneticPr fontId="1"/>
  </si>
  <si>
    <t>強め輪部の有効補強断面積(mm2)</t>
    <phoneticPr fontId="1"/>
  </si>
  <si>
    <t>余剰板厚部と強め輪部の有効補強断面積の和(mm2)</t>
    <phoneticPr fontId="1"/>
  </si>
  <si>
    <t>LD</t>
    <phoneticPr fontId="1"/>
  </si>
  <si>
    <t>Lc</t>
    <phoneticPr fontId="1"/>
  </si>
  <si>
    <t>補強板が必要かどうか？（Ays＞Ae'か？)</t>
    <rPh sb="0" eb="2">
      <t>ホキョウ</t>
    </rPh>
    <rPh sb="2" eb="3">
      <t>イタ</t>
    </rPh>
    <rPh sb="4" eb="6">
      <t>ヒツヨウ</t>
    </rPh>
    <phoneticPr fontId="1"/>
  </si>
  <si>
    <t>補強が十分かどうか？（Ays&gt;Aoか？)</t>
    <rPh sb="0" eb="2">
      <t>ホキョウ</t>
    </rPh>
    <rPh sb="3" eb="5">
      <t>ジュウブン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</si>
</sst>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0.00_ "/>
    <numFmt numFmtId="178" formatCode="0.0_ "/>
    <numFmt numFmtId="179" formatCode="0_ "/>
  </numFmts>
  <fonts count="10">
    <font>
      <sz val="11"/>
      <name val="ＭＳ Ｐゴシック"/>
      <family val="3"/>
      <charset val="128"/>
    </font>
    <font>
      <sz val="6"/>
      <name val="ＭＳ Ｐゴシック"/>
      <family val="3"/>
      <charset val="128"/>
    </font>
    <font>
      <sz val="11"/>
      <name val="MS UI Gothic"/>
      <family val="3"/>
      <charset val="128"/>
    </font>
    <font>
      <sz val="5"/>
      <name val="ＭＳ Ｐゴシック"/>
      <family val="3"/>
      <charset val="128"/>
    </font>
    <font>
      <vertAlign val="superscript"/>
      <sz val="5"/>
      <name val="ＭＳ Ｐゴシック"/>
      <family val="3"/>
      <charset val="128"/>
    </font>
    <font>
      <sz val="11"/>
      <name val="ＭＳ Ｐゴシック"/>
      <family val="3"/>
      <charset val="128"/>
      <scheme val="minor"/>
    </font>
    <font>
      <sz val="5"/>
      <color rgb="FF000000"/>
      <name val="ＭＳ Ｐゴシック"/>
      <family val="3"/>
      <charset val="128"/>
      <scheme val="minor"/>
    </font>
    <font>
      <sz val="5"/>
      <name val="ＭＳ Ｐゴシック"/>
      <family val="3"/>
      <charset val="128"/>
      <scheme val="minor"/>
    </font>
    <font>
      <sz val="8"/>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s>
  <cellStyleXfs count="1">
    <xf numFmtId="0" fontId="0" fillId="0" borderId="0"/>
  </cellStyleXfs>
  <cellXfs count="83">
    <xf numFmtId="0" fontId="0" fillId="0" borderId="0" xfId="0"/>
    <xf numFmtId="0" fontId="2" fillId="0" borderId="0" xfId="0" applyFont="1"/>
    <xf numFmtId="0" fontId="5" fillId="0" borderId="0" xfId="0" applyFont="1"/>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7" fillId="0" borderId="20" xfId="0" applyFont="1" applyBorder="1" applyAlignment="1">
      <alignment horizontal="center" vertical="center" wrapText="1"/>
    </xf>
    <xf numFmtId="179" fontId="7" fillId="0" borderId="20" xfId="0" applyNumberFormat="1" applyFont="1" applyBorder="1" applyAlignment="1">
      <alignment horizontal="center" vertical="center" wrapText="1"/>
    </xf>
    <xf numFmtId="179" fontId="6" fillId="0" borderId="20" xfId="0" applyNumberFormat="1" applyFont="1" applyBorder="1" applyAlignment="1">
      <alignment horizontal="center" vertical="center" shrinkToFit="1"/>
    </xf>
    <xf numFmtId="1" fontId="6" fillId="0" borderId="20" xfId="0" applyNumberFormat="1" applyFont="1" applyBorder="1" applyAlignment="1">
      <alignment horizontal="center" vertical="center" shrinkToFit="1"/>
    </xf>
    <xf numFmtId="0" fontId="7"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2" xfId="0" applyFont="1" applyBorder="1" applyAlignment="1">
      <alignment horizontal="center" vertical="center" wrapText="1"/>
    </xf>
    <xf numFmtId="1" fontId="6" fillId="0" borderId="22" xfId="0" applyNumberFormat="1" applyFont="1" applyBorder="1" applyAlignment="1">
      <alignment horizontal="center" vertical="center" shrinkToFit="1"/>
    </xf>
    <xf numFmtId="0" fontId="7" fillId="0" borderId="22" xfId="0" applyFont="1" applyBorder="1" applyAlignment="1">
      <alignment horizontal="center" vertical="top" wrapText="1"/>
    </xf>
    <xf numFmtId="1" fontId="6" fillId="0" borderId="22" xfId="0" applyNumberFormat="1" applyFont="1" applyBorder="1" applyAlignment="1">
      <alignment horizontal="center" vertical="top" shrinkToFit="1"/>
    </xf>
    <xf numFmtId="1" fontId="6" fillId="0" borderId="22" xfId="0" applyNumberFormat="1" applyFont="1" applyBorder="1" applyAlignment="1">
      <alignment horizontal="right" vertical="top" indent="1" shrinkToFit="1"/>
    </xf>
    <xf numFmtId="0" fontId="7" fillId="0" borderId="23" xfId="0" applyFont="1" applyBorder="1" applyAlignment="1">
      <alignment horizontal="center" vertical="top" wrapText="1"/>
    </xf>
    <xf numFmtId="1" fontId="6" fillId="0" borderId="23" xfId="0" applyNumberFormat="1" applyFont="1" applyBorder="1" applyAlignment="1">
      <alignment horizontal="center" vertical="top" shrinkToFit="1"/>
    </xf>
    <xf numFmtId="1" fontId="6" fillId="0" borderId="23" xfId="0" applyNumberFormat="1" applyFont="1" applyBorder="1" applyAlignment="1">
      <alignment horizontal="center" vertical="center" shrinkToFit="1"/>
    </xf>
    <xf numFmtId="0" fontId="7" fillId="0" borderId="23" xfId="0"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9" fontId="2" fillId="0" borderId="0" xfId="0" applyNumberFormat="1" applyFont="1"/>
    <xf numFmtId="176" fontId="5" fillId="0" borderId="0" xfId="0" applyNumberFormat="1" applyFont="1"/>
    <xf numFmtId="0" fontId="2" fillId="0" borderId="20" xfId="0" applyFont="1" applyBorder="1" applyAlignment="1">
      <alignment shrinkToFit="1"/>
    </xf>
    <xf numFmtId="0" fontId="7" fillId="0" borderId="20" xfId="0" applyFont="1" applyBorder="1" applyAlignment="1">
      <alignment horizontal="center" vertical="top" wrapText="1"/>
    </xf>
    <xf numFmtId="0" fontId="5" fillId="0" borderId="0" xfId="0" applyFont="1" applyBorder="1" applyAlignment="1"/>
    <xf numFmtId="0" fontId="9" fillId="0" borderId="0" xfId="0" applyFont="1" applyBorder="1" applyAlignment="1">
      <alignment vertical="center" shrinkToFi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1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0" borderId="7" xfId="0" applyFont="1" applyBorder="1" applyAlignment="1">
      <alignment horizontal="center" vertical="center"/>
    </xf>
    <xf numFmtId="0" fontId="5" fillId="0" borderId="7" xfId="0" applyFont="1" applyBorder="1" applyAlignment="1">
      <alignment horizontal="center" vertical="center" shrinkToFit="1"/>
    </xf>
    <xf numFmtId="177" fontId="5" fillId="2" borderId="10" xfId="0" applyNumberFormat="1" applyFont="1" applyFill="1" applyBorder="1" applyAlignment="1">
      <alignment horizontal="center" vertical="center" wrapText="1" shrinkToFit="1"/>
    </xf>
    <xf numFmtId="177" fontId="5" fillId="2" borderId="11" xfId="0" applyNumberFormat="1" applyFont="1" applyFill="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8" fontId="5" fillId="2" borderId="10" xfId="0" applyNumberFormat="1" applyFont="1" applyFill="1" applyBorder="1" applyAlignment="1">
      <alignment horizontal="center" vertical="center" shrinkToFit="1"/>
    </xf>
    <xf numFmtId="178" fontId="5" fillId="2" borderId="11" xfId="0" applyNumberFormat="1" applyFont="1" applyFill="1" applyBorder="1" applyAlignment="1">
      <alignment horizontal="center" vertical="center" shrinkToFit="1"/>
    </xf>
    <xf numFmtId="178" fontId="5" fillId="2" borderId="12" xfId="0" applyNumberFormat="1" applyFont="1" applyFill="1" applyBorder="1" applyAlignment="1">
      <alignment horizontal="center" vertical="center" shrinkToFit="1"/>
    </xf>
    <xf numFmtId="0" fontId="5" fillId="2" borderId="8"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178" fontId="5" fillId="2" borderId="10" xfId="0" applyNumberFormat="1" applyFont="1" applyFill="1" applyBorder="1" applyAlignment="1">
      <alignment horizontal="center" vertical="center" wrapText="1" shrinkToFit="1"/>
    </xf>
    <xf numFmtId="178" fontId="5" fillId="2" borderId="11" xfId="0" applyNumberFormat="1" applyFont="1" applyFill="1" applyBorder="1" applyAlignment="1">
      <alignment horizontal="center" vertical="center" wrapText="1" shrinkToFit="1"/>
    </xf>
    <xf numFmtId="178" fontId="5" fillId="2" borderId="12" xfId="0" applyNumberFormat="1" applyFont="1" applyFill="1" applyBorder="1" applyAlignment="1">
      <alignment horizontal="center" vertical="center" wrapText="1" shrinkToFi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7" fillId="0" borderId="22" xfId="0" applyFont="1" applyBorder="1" applyAlignment="1">
      <alignment horizontal="center" vertical="top" wrapText="1"/>
    </xf>
    <xf numFmtId="177" fontId="5" fillId="2" borderId="12" xfId="0" applyNumberFormat="1" applyFont="1" applyFill="1" applyBorder="1" applyAlignment="1">
      <alignment horizontal="center" vertical="center" wrapText="1" shrinkToFit="1"/>
    </xf>
    <xf numFmtId="0" fontId="2" fillId="0" borderId="27"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175093</xdr:colOff>
      <xdr:row>4</xdr:row>
      <xdr:rowOff>55992</xdr:rowOff>
    </xdr:from>
    <xdr:ext cx="1781398" cy="441211"/>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76414BA8-5C23-4B9E-BAE5-B5AF8D4A8032}"/>
                </a:ext>
              </a:extLst>
            </xdr:cNvPr>
            <xdr:cNvSpPr txBox="1"/>
          </xdr:nvSpPr>
          <xdr:spPr>
            <a:xfrm>
              <a:off x="136993" y="876633"/>
              <a:ext cx="1789043" cy="44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1000" b="0" i="1">
                        <a:latin typeface="Cambria Math" panose="02040503050406030204" pitchFamily="18" charset="0"/>
                      </a:rPr>
                      <m:t>𝐴𝑦𝑠</m:t>
                    </m:r>
                    <m:r>
                      <a:rPr kumimoji="1" lang="en-US" altLang="ja-JP" sz="1000" b="0" i="1">
                        <a:latin typeface="Cambria Math"/>
                      </a:rPr>
                      <m:t>=</m:t>
                    </m:r>
                    <m:f>
                      <m:fPr>
                        <m:ctrlPr>
                          <a:rPr kumimoji="1" lang="en-US" altLang="ja-JP" sz="1000" b="0" i="1">
                            <a:latin typeface="Cambria Math" panose="02040503050406030204" pitchFamily="18" charset="0"/>
                          </a:rPr>
                        </m:ctrlPr>
                      </m:fPr>
                      <m:num>
                        <m:r>
                          <a:rPr kumimoji="1" lang="en-US" altLang="ja-JP" sz="1000" b="0" i="1">
                            <a:latin typeface="Cambria Math"/>
                          </a:rPr>
                          <m:t>𝑃𝐷</m:t>
                        </m:r>
                        <m:sSup>
                          <m:sSupPr>
                            <m:ctrlPr>
                              <a:rPr kumimoji="1" lang="en-US" altLang="ja-JP" sz="1000" b="0" i="1">
                                <a:latin typeface="Cambria Math" panose="02040503050406030204" pitchFamily="18" charset="0"/>
                              </a:rPr>
                            </m:ctrlPr>
                          </m:sSupPr>
                          <m:e>
                            <m:r>
                              <a:rPr kumimoji="1" lang="en-US" altLang="ja-JP" sz="1000" b="0" i="1">
                                <a:latin typeface="Cambria Math" panose="02040503050406030204" pitchFamily="18" charset="0"/>
                              </a:rPr>
                              <m:t>𝑠</m:t>
                            </m:r>
                          </m:e>
                          <m:sup>
                            <m:r>
                              <a:rPr kumimoji="1" lang="en-US" altLang="ja-JP" sz="1000" b="0" i="1">
                                <a:latin typeface="Cambria Math" panose="02040503050406030204" pitchFamily="18" charset="0"/>
                              </a:rPr>
                              <m:t>2</m:t>
                            </m:r>
                          </m:sup>
                        </m:sSup>
                        <m:r>
                          <m:rPr>
                            <m:sty m:val="p"/>
                          </m:rPr>
                          <a:rPr kumimoji="1" lang="en-US" altLang="ja-JP" sz="1000" b="0" i="1">
                            <a:latin typeface="Cambria Math" panose="02040503050406030204" pitchFamily="18" charset="0"/>
                          </a:rPr>
                          <m:t>ω</m:t>
                        </m:r>
                      </m:num>
                      <m:den>
                        <m:r>
                          <a:rPr kumimoji="1" lang="en-US" altLang="ja-JP" sz="1000" b="0" i="1">
                            <a:latin typeface="Cambria Math" panose="02040503050406030204" pitchFamily="18" charset="0"/>
                          </a:rPr>
                          <m:t>8</m:t>
                        </m:r>
                        <m:r>
                          <m:rPr>
                            <m:sty m:val="p"/>
                          </m:rPr>
                          <a:rPr kumimoji="1" lang="en-US" altLang="ja-JP" sz="1000" b="0" i="1">
                            <a:latin typeface="Cambria Math" panose="02040503050406030204" pitchFamily="18" charset="0"/>
                          </a:rPr>
                          <m:t>χ</m:t>
                        </m:r>
                      </m:den>
                    </m:f>
                    <m:d>
                      <m:dPr>
                        <m:ctrlPr>
                          <a:rPr kumimoji="1" lang="en-US" altLang="ja-JP" sz="1000" b="0" i="1">
                            <a:latin typeface="Cambria Math" panose="02040503050406030204" pitchFamily="18" charset="0"/>
                          </a:rPr>
                        </m:ctrlPr>
                      </m:dPr>
                      <m:e>
                        <m:r>
                          <a:rPr kumimoji="1" lang="en-US" altLang="ja-JP" sz="1000" b="0" i="1">
                            <a:latin typeface="Cambria Math" panose="02040503050406030204" pitchFamily="18" charset="0"/>
                          </a:rPr>
                          <m:t>1−</m:t>
                        </m:r>
                        <m:f>
                          <m:fPr>
                            <m:ctrlPr>
                              <a:rPr kumimoji="1" lang="en-US" altLang="ja-JP" sz="1000" b="0" i="1">
                                <a:latin typeface="Cambria Math" panose="02040503050406030204" pitchFamily="18" charset="0"/>
                              </a:rPr>
                            </m:ctrlPr>
                          </m:fPr>
                          <m:num>
                            <m:sSub>
                              <m:sSubPr>
                                <m:ctrlPr>
                                  <a:rPr kumimoji="1" lang="en-US" altLang="ja-JP" sz="1000" b="0" i="1">
                                    <a:latin typeface="Cambria Math" panose="02040503050406030204" pitchFamily="18" charset="0"/>
                                  </a:rPr>
                                </m:ctrlPr>
                              </m:sSubPr>
                              <m:e>
                                <m:r>
                                  <m:rPr>
                                    <m:sty m:val="p"/>
                                  </m:rPr>
                                  <a:rPr kumimoji="1" lang="en-US" altLang="ja-JP" sz="1000" b="0" i="1">
                                    <a:latin typeface="Cambria Math" panose="02040503050406030204" pitchFamily="18" charset="0"/>
                                  </a:rPr>
                                  <m:t>β</m:t>
                                </m:r>
                              </m:e>
                              <m:sub>
                                <m:r>
                                  <a:rPr kumimoji="1" lang="en-US" altLang="ja-JP" sz="1000" b="0" i="1">
                                    <a:latin typeface="Cambria Math" panose="02040503050406030204" pitchFamily="18" charset="0"/>
                                  </a:rPr>
                                  <m:t>2</m:t>
                                </m:r>
                              </m:sub>
                            </m:sSub>
                          </m:num>
                          <m:den>
                            <m:r>
                              <m:rPr>
                                <m:sty m:val="p"/>
                              </m:rPr>
                              <a:rPr kumimoji="1" lang="en-US" altLang="ja-JP" sz="1000" b="0" i="1">
                                <a:latin typeface="Cambria Math" panose="02040503050406030204" pitchFamily="18" charset="0"/>
                              </a:rPr>
                              <m:t>θ</m:t>
                            </m:r>
                          </m:den>
                        </m:f>
                      </m:e>
                    </m:d>
                    <m:r>
                      <a:rPr kumimoji="1" lang="en-US" altLang="ja-JP" sz="1000" b="0" i="1">
                        <a:latin typeface="Cambria Math" panose="02040503050406030204" pitchFamily="18" charset="0"/>
                      </a:rPr>
                      <m:t>𝑡𝑎𝑛</m:t>
                    </m:r>
                    <m:r>
                      <m:rPr>
                        <m:sty m:val="p"/>
                      </m:rPr>
                      <a:rPr kumimoji="1" lang="en-US" altLang="ja-JP" sz="1000" b="0" i="1">
                        <a:latin typeface="Cambria Math" panose="02040503050406030204" pitchFamily="18" charset="0"/>
                      </a:rPr>
                      <m:t>θ</m:t>
                    </m:r>
                  </m:oMath>
                </m:oMathPara>
              </a14:m>
              <a:endParaRPr kumimoji="1" lang="ja-JP" altLang="en-US" sz="1000"/>
            </a:p>
          </xdr:txBody>
        </xdr:sp>
      </mc:Choice>
      <mc:Fallback xmlns="">
        <xdr:sp macro="" textlink="">
          <xdr:nvSpPr>
            <xdr:cNvPr id="2" name="テキスト ボックス 1"/>
            <xdr:cNvSpPr txBox="1"/>
          </xdr:nvSpPr>
          <xdr:spPr>
            <a:xfrm xmlns:a="http://schemas.openxmlformats.org/drawingml/2006/main">
              <a:off x="136993" y="876633"/>
              <a:ext cx="1789043" cy="441211"/>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a:r>
                <a:rPr kumimoji="1" lang="en-US" altLang="ja-JP" sz="1000" b="0" i="0">
                  <a:latin typeface="Cambria Math" panose="02040503050406030204" pitchFamily="18" charset="0"/>
                </a:rPr>
                <a:t>𝐴𝑦𝑠</a:t>
              </a:r>
              <a:r>
                <a:rPr kumimoji="1" lang="en-US" altLang="ja-JP" sz="1000" b="0" i="0">
                  <a:latin typeface="Cambria Math"/>
                </a:rPr>
                <a:t>=</a:t>
              </a:r>
              <a:r>
                <a:rPr kumimoji="1" lang="en-US" altLang="ja-JP" sz="1000" b="0" i="0">
                  <a:latin typeface="Cambria Math" panose="02040503050406030204" pitchFamily="18" charset="0"/>
                </a:rPr>
                <a:t>(</a:t>
              </a:r>
              <a:r>
                <a:rPr kumimoji="1" lang="en-US" altLang="ja-JP" sz="1000" b="0" i="0">
                  <a:latin typeface="Cambria Math"/>
                </a:rPr>
                <a:t>𝑃𝐷</a:t>
              </a:r>
              <a:r>
                <a:rPr kumimoji="1" lang="en-US" altLang="ja-JP" sz="1000" b="0" i="0">
                  <a:latin typeface="Cambria Math" panose="02040503050406030204" pitchFamily="18" charset="0"/>
                </a:rPr>
                <a:t>𝑠^2 ω)/8χ (1−β_2/θ)𝑡𝑎𝑛θ</a:t>
              </a:r>
              <a:endParaRPr kumimoji="1" lang="ja-JP" altLang="en-US" sz="1000"/>
            </a:p>
          </xdr:txBody>
        </xdr:sp>
      </mc:Fallback>
    </mc:AlternateContent>
    <xdr:clientData/>
  </xdr:oneCellAnchor>
  <xdr:oneCellAnchor>
    <xdr:from>
      <xdr:col>10</xdr:col>
      <xdr:colOff>44560</xdr:colOff>
      <xdr:row>4</xdr:row>
      <xdr:rowOff>1969</xdr:rowOff>
    </xdr:from>
    <xdr:ext cx="2750530" cy="547009"/>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EE8B73E9-897F-4815-B71B-2950EB9ACAC9}"/>
                </a:ext>
              </a:extLst>
            </xdr:cNvPr>
            <xdr:cNvSpPr txBox="1"/>
          </xdr:nvSpPr>
          <xdr:spPr>
            <a:xfrm>
              <a:off x="1837501" y="647428"/>
              <a:ext cx="2750530" cy="547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1000" b="0" i="1">
                        <a:latin typeface="Cambria Math" panose="02040503050406030204" pitchFamily="18" charset="0"/>
                      </a:rPr>
                      <m:t>𝐴</m:t>
                    </m:r>
                    <m:sSup>
                      <m:sSupPr>
                        <m:ctrlPr>
                          <a:rPr kumimoji="1" lang="en-US" altLang="ja-JP" sz="1000" b="0" i="1">
                            <a:latin typeface="Cambria Math" panose="02040503050406030204" pitchFamily="18" charset="0"/>
                          </a:rPr>
                        </m:ctrlPr>
                      </m:sSupPr>
                      <m:e>
                        <m:r>
                          <a:rPr kumimoji="1" lang="en-US" altLang="ja-JP" sz="1000" b="0" i="1">
                            <a:latin typeface="Cambria Math" panose="02040503050406030204" pitchFamily="18" charset="0"/>
                          </a:rPr>
                          <m:t>𝑒</m:t>
                        </m:r>
                      </m:e>
                      <m:sup>
                        <m:r>
                          <a:rPr kumimoji="1" lang="en-US" altLang="ja-JP" sz="1000" b="0" i="1">
                            <a:latin typeface="Cambria Math" panose="02040503050406030204" pitchFamily="18" charset="0"/>
                          </a:rPr>
                          <m:t>′</m:t>
                        </m:r>
                      </m:sup>
                    </m:sSup>
                    <m:r>
                      <a:rPr kumimoji="1" lang="en-US" altLang="ja-JP" sz="1000" b="0" i="1">
                        <a:latin typeface="Cambria Math"/>
                      </a:rPr>
                      <m:t>=</m:t>
                    </m:r>
                    <m:r>
                      <a:rPr kumimoji="1" lang="en-US" altLang="ja-JP" sz="1000" b="0" i="1">
                        <a:latin typeface="Cambria Math" panose="02040503050406030204" pitchFamily="18" charset="0"/>
                      </a:rPr>
                      <m:t>0.78</m:t>
                    </m:r>
                    <m:rad>
                      <m:radPr>
                        <m:degHide m:val="on"/>
                        <m:ctrlPr>
                          <a:rPr kumimoji="1" lang="en-US" altLang="ja-JP" sz="1000" b="0" i="1">
                            <a:latin typeface="Cambria Math" panose="02040503050406030204" pitchFamily="18" charset="0"/>
                          </a:rPr>
                        </m:ctrlPr>
                      </m:radPr>
                      <m:deg/>
                      <m:e>
                        <m:f>
                          <m:fPr>
                            <m:ctrlPr>
                              <a:rPr kumimoji="1" lang="en-US" altLang="ja-JP" sz="1000" b="0" i="1">
                                <a:latin typeface="Cambria Math" panose="02040503050406030204" pitchFamily="18" charset="0"/>
                              </a:rPr>
                            </m:ctrlPr>
                          </m:fPr>
                          <m:num>
                            <m:r>
                              <a:rPr kumimoji="1" lang="en-US" altLang="ja-JP" sz="1000" b="0" i="1">
                                <a:latin typeface="Cambria Math" panose="02040503050406030204" pitchFamily="18" charset="0"/>
                              </a:rPr>
                              <m:t>𝐷𝑠𝑡𝑠</m:t>
                            </m:r>
                          </m:num>
                          <m:den>
                            <m:r>
                              <a:rPr kumimoji="1" lang="en-US" altLang="ja-JP" sz="1000" b="0" i="1">
                                <a:latin typeface="Cambria Math" panose="02040503050406030204" pitchFamily="18" charset="0"/>
                              </a:rPr>
                              <m:t>2</m:t>
                            </m:r>
                          </m:den>
                        </m:f>
                      </m:e>
                    </m:rad>
                    <m:d>
                      <m:dPr>
                        <m:begChr m:val="{"/>
                        <m:endChr m:val="}"/>
                        <m:ctrlPr>
                          <a:rPr kumimoji="1" lang="en-US" altLang="ja-JP" sz="1000" b="0" i="1">
                            <a:latin typeface="Cambria Math" panose="02040503050406030204" pitchFamily="18" charset="0"/>
                          </a:rPr>
                        </m:ctrlPr>
                      </m:dPr>
                      <m:e>
                        <m:d>
                          <m:dPr>
                            <m:ctrlPr>
                              <a:rPr kumimoji="1" lang="en-US" altLang="ja-JP" sz="1000" b="0" i="1">
                                <a:latin typeface="Cambria Math" panose="02040503050406030204" pitchFamily="18" charset="0"/>
                              </a:rPr>
                            </m:ctrlPr>
                          </m:dPr>
                          <m:e>
                            <m:r>
                              <a:rPr kumimoji="1" lang="en-US" altLang="ja-JP" sz="1000" b="0" i="1">
                                <a:latin typeface="Cambria Math" panose="02040503050406030204" pitchFamily="18" charset="0"/>
                              </a:rPr>
                              <m:t>𝑡𝑠</m:t>
                            </m:r>
                            <m:r>
                              <a:rPr kumimoji="1" lang="en-US" altLang="ja-JP" sz="1000" b="0" i="1">
                                <a:latin typeface="Cambria Math" panose="02040503050406030204" pitchFamily="18" charset="0"/>
                              </a:rPr>
                              <m:t>−</m:t>
                            </m:r>
                            <m:r>
                              <a:rPr kumimoji="1" lang="en-US" altLang="ja-JP" sz="1000" b="0" i="1">
                                <a:latin typeface="Cambria Math" panose="02040503050406030204" pitchFamily="18" charset="0"/>
                              </a:rPr>
                              <m:t>𝑡</m:t>
                            </m:r>
                            <m:r>
                              <a:rPr kumimoji="1" lang="en-US" altLang="ja-JP" sz="1000" b="0" i="1">
                                <a:latin typeface="Cambria Math" panose="02040503050406030204" pitchFamily="18" charset="0"/>
                              </a:rPr>
                              <m:t>′</m:t>
                            </m:r>
                          </m:e>
                        </m:d>
                        <m:r>
                          <a:rPr kumimoji="1" lang="en-US" altLang="ja-JP" sz="1000" b="0" i="1">
                            <a:latin typeface="Cambria Math" panose="02040503050406030204" pitchFamily="18" charset="0"/>
                          </a:rPr>
                          <m:t>+</m:t>
                        </m:r>
                        <m:d>
                          <m:dPr>
                            <m:ctrlPr>
                              <a:rPr kumimoji="1" lang="en-US" altLang="ja-JP" sz="1000" b="0" i="1">
                                <a:latin typeface="Cambria Math" panose="02040503050406030204" pitchFamily="18" charset="0"/>
                              </a:rPr>
                            </m:ctrlPr>
                          </m:dPr>
                          <m:e>
                            <m:r>
                              <a:rPr kumimoji="1" lang="en-US" altLang="ja-JP" sz="1000" b="0" i="1">
                                <a:latin typeface="Cambria Math" panose="02040503050406030204" pitchFamily="18" charset="0"/>
                              </a:rPr>
                              <m:t>𝑡</m:t>
                            </m:r>
                            <m:sSup>
                              <m:sSupPr>
                                <m:ctrlPr>
                                  <a:rPr kumimoji="1" lang="en-US" altLang="ja-JP" sz="1000" b="0" i="1">
                                    <a:latin typeface="Cambria Math" panose="02040503050406030204" pitchFamily="18" charset="0"/>
                                  </a:rPr>
                                </m:ctrlPr>
                              </m:sSupPr>
                              <m:e>
                                <m:r>
                                  <a:rPr kumimoji="1" lang="en-US" altLang="ja-JP" sz="1000" b="0" i="1">
                                    <a:latin typeface="Cambria Math" panose="02040503050406030204" pitchFamily="18" charset="0"/>
                                  </a:rPr>
                                  <m:t>𝑐</m:t>
                                </m:r>
                              </m:e>
                              <m:sup>
                                <m:r>
                                  <a:rPr kumimoji="1" lang="en-US" altLang="ja-JP" sz="1000" b="0" i="1">
                                    <a:latin typeface="Cambria Math" panose="02040503050406030204" pitchFamily="18" charset="0"/>
                                  </a:rPr>
                                  <m:t>′</m:t>
                                </m:r>
                              </m:sup>
                            </m:sSup>
                            <m:r>
                              <a:rPr kumimoji="1" lang="en-US" altLang="ja-JP" sz="1000" b="0" i="1">
                                <a:latin typeface="Cambria Math" panose="02040503050406030204" pitchFamily="18" charset="0"/>
                              </a:rPr>
                              <m:t>−</m:t>
                            </m:r>
                            <m:r>
                              <a:rPr kumimoji="1" lang="en-US" altLang="ja-JP" sz="1000" b="0" i="1">
                                <a:latin typeface="Cambria Math" panose="02040503050406030204" pitchFamily="18" charset="0"/>
                              </a:rPr>
                              <m:t>𝑡𝑟</m:t>
                            </m:r>
                            <m:r>
                              <a:rPr kumimoji="1" lang="en-US" altLang="ja-JP" sz="1000" b="0" i="1">
                                <a:latin typeface="Cambria Math" panose="02040503050406030204" pitchFamily="18" charset="0"/>
                              </a:rPr>
                              <m:t>′</m:t>
                            </m:r>
                          </m:e>
                        </m:d>
                        <m:r>
                          <a:rPr kumimoji="1" lang="en-US" altLang="ja-JP" sz="1000" b="0" i="1">
                            <a:latin typeface="Cambria Math" panose="02040503050406030204" pitchFamily="18" charset="0"/>
                          </a:rPr>
                          <m:t>/</m:t>
                        </m:r>
                        <m:r>
                          <a:rPr kumimoji="1" lang="en-US" altLang="ja-JP" sz="1000" b="0" i="1">
                            <a:latin typeface="Cambria Math" panose="02040503050406030204" pitchFamily="18" charset="0"/>
                          </a:rPr>
                          <m:t>𝑐𝑜𝑠</m:t>
                        </m:r>
                        <m:r>
                          <m:rPr>
                            <m:sty m:val="p"/>
                          </m:rPr>
                          <a:rPr kumimoji="1" lang="en-US" altLang="ja-JP" sz="1000" b="0" i="1">
                            <a:latin typeface="Cambria Math" panose="02040503050406030204" pitchFamily="18" charset="0"/>
                          </a:rPr>
                          <m:t>θ</m:t>
                        </m:r>
                      </m:e>
                    </m:d>
                  </m:oMath>
                </m:oMathPara>
              </a14:m>
              <a:endParaRPr kumimoji="1" lang="ja-JP" altLang="en-US" sz="1000"/>
            </a:p>
          </xdr:txBody>
        </xdr:sp>
      </mc:Choice>
      <mc:Fallback xmlns="">
        <xdr:sp macro="" textlink="">
          <xdr:nvSpPr>
            <xdr:cNvPr id="3" name="テキスト ボックス 2"/>
            <xdr:cNvSpPr txBox="1"/>
          </xdr:nvSpPr>
          <xdr:spPr>
            <a:xfrm xmlns:a="http://schemas.openxmlformats.org/drawingml/2006/main">
              <a:off x="1859114" y="803083"/>
              <a:ext cx="2735292" cy="547009"/>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a:r>
                <a:rPr kumimoji="1" lang="en-US" altLang="ja-JP" sz="1000" b="0" i="0">
                  <a:latin typeface="Cambria Math" panose="02040503050406030204" pitchFamily="18" charset="0"/>
                </a:rPr>
                <a:t>𝐴𝑒^′</a:t>
              </a:r>
              <a:r>
                <a:rPr kumimoji="1" lang="en-US" altLang="ja-JP" sz="1000" b="0" i="0">
                  <a:latin typeface="Cambria Math"/>
                </a:rPr>
                <a:t>=</a:t>
              </a:r>
              <a:r>
                <a:rPr kumimoji="1" lang="en-US" altLang="ja-JP" sz="1000" b="0" i="0">
                  <a:latin typeface="Cambria Math" panose="02040503050406030204" pitchFamily="18" charset="0"/>
                </a:rPr>
                <a:t>0.78√(𝐷𝑠𝑡𝑠/2) {(𝑡𝑠−𝑡′)+(𝑡𝑐^′−𝑡𝑟′)/𝑐𝑜𝑠θ}</a:t>
              </a:r>
              <a:endParaRPr kumimoji="1" lang="ja-JP" altLang="en-US" sz="10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D2891"/>
  <sheetViews>
    <sheetView tabSelected="1" view="pageBreakPreview" zoomScale="85" zoomScaleNormal="100" zoomScaleSheetLayoutView="85" workbookViewId="0">
      <selection activeCell="AE6" sqref="AE6:AQ7"/>
    </sheetView>
  </sheetViews>
  <sheetFormatPr baseColWidth="10" defaultColWidth="2.6640625" defaultRowHeight="14"/>
  <cols>
    <col min="1" max="86" width="2.6640625" style="2"/>
    <col min="87" max="87" width="2.6640625" style="1"/>
    <col min="88" max="88" width="10.6640625" style="1" bestFit="1" customWidth="1"/>
    <col min="89" max="89" width="11.33203125" style="1" bestFit="1" customWidth="1"/>
    <col min="90" max="90" width="15.1640625" style="1" bestFit="1" customWidth="1"/>
    <col min="91" max="134" width="9" style="1" customWidth="1"/>
    <col min="135" max="16384" width="2.6640625" style="2"/>
  </cols>
  <sheetData>
    <row r="1" spans="2:132" ht="13" customHeight="1">
      <c r="B1" s="71" t="s">
        <v>22</v>
      </c>
      <c r="C1" s="72"/>
      <c r="D1" s="72"/>
      <c r="E1" s="72"/>
      <c r="F1" s="72"/>
      <c r="G1" s="72"/>
      <c r="H1" s="72"/>
      <c r="I1" s="72"/>
      <c r="J1" s="72"/>
      <c r="K1" s="72"/>
      <c r="L1" s="72"/>
      <c r="M1" s="72"/>
      <c r="N1" s="72"/>
      <c r="O1" s="72"/>
      <c r="P1" s="72"/>
      <c r="Q1" s="72"/>
      <c r="R1" s="72"/>
      <c r="S1" s="72"/>
      <c r="T1" s="72"/>
      <c r="U1" s="72"/>
      <c r="V1" s="72"/>
      <c r="W1" s="72"/>
      <c r="X1" s="72"/>
      <c r="Y1" s="73"/>
      <c r="CJ1" s="68" t="s">
        <v>21</v>
      </c>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70"/>
    </row>
    <row r="2" spans="2:132" ht="13" customHeight="1">
      <c r="B2" s="71"/>
      <c r="C2" s="72"/>
      <c r="D2" s="72"/>
      <c r="E2" s="72"/>
      <c r="F2" s="72"/>
      <c r="G2" s="72"/>
      <c r="H2" s="72"/>
      <c r="I2" s="72"/>
      <c r="J2" s="72"/>
      <c r="K2" s="72"/>
      <c r="L2" s="72"/>
      <c r="M2" s="72"/>
      <c r="N2" s="72"/>
      <c r="O2" s="72"/>
      <c r="P2" s="72"/>
      <c r="Q2" s="72"/>
      <c r="R2" s="72"/>
      <c r="S2" s="72"/>
      <c r="T2" s="72"/>
      <c r="U2" s="72"/>
      <c r="V2" s="72"/>
      <c r="W2" s="72"/>
      <c r="X2" s="72"/>
      <c r="Y2" s="73"/>
      <c r="AX2" s="29"/>
      <c r="AY2" s="29"/>
      <c r="AZ2" s="29"/>
      <c r="CJ2" s="3"/>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5"/>
    </row>
    <row r="3" spans="2:132" ht="13" customHeight="1">
      <c r="B3" s="71" t="s">
        <v>28</v>
      </c>
      <c r="C3" s="72"/>
      <c r="D3" s="72"/>
      <c r="E3" s="72"/>
      <c r="F3" s="72"/>
      <c r="G3" s="72"/>
      <c r="H3" s="72"/>
      <c r="I3" s="72"/>
      <c r="J3" s="72"/>
      <c r="K3" s="72"/>
      <c r="L3" s="72"/>
      <c r="M3" s="72"/>
      <c r="N3" s="72"/>
      <c r="O3" s="72"/>
      <c r="P3" s="72"/>
      <c r="Q3" s="72"/>
      <c r="R3" s="72"/>
      <c r="S3" s="72"/>
      <c r="T3" s="72"/>
      <c r="U3" s="72"/>
      <c r="V3" s="72"/>
      <c r="W3" s="72"/>
      <c r="X3" s="72"/>
      <c r="Y3" s="73"/>
      <c r="AX3" s="29"/>
      <c r="AY3" s="29"/>
      <c r="AZ3" s="29"/>
      <c r="CJ3" s="6" t="s">
        <v>23</v>
      </c>
      <c r="CK3" s="6" t="s">
        <v>24</v>
      </c>
      <c r="CL3" s="6" t="s">
        <v>25</v>
      </c>
      <c r="CM3" s="6" t="s">
        <v>26</v>
      </c>
      <c r="CN3" s="6" t="s">
        <v>27</v>
      </c>
      <c r="CO3" s="7">
        <v>-268</v>
      </c>
      <c r="CP3" s="8">
        <v>-196</v>
      </c>
      <c r="CQ3" s="9">
        <v>-100</v>
      </c>
      <c r="CR3" s="9">
        <v>-80</v>
      </c>
      <c r="CS3" s="9">
        <v>-60</v>
      </c>
      <c r="CT3" s="9">
        <v>-45</v>
      </c>
      <c r="CU3" s="9">
        <v>-30</v>
      </c>
      <c r="CV3" s="9">
        <v>-10</v>
      </c>
      <c r="CW3" s="9">
        <v>0</v>
      </c>
      <c r="CX3" s="9">
        <v>40</v>
      </c>
      <c r="CY3" s="9">
        <v>75</v>
      </c>
      <c r="CZ3" s="9">
        <v>100</v>
      </c>
      <c r="DA3" s="9">
        <v>125</v>
      </c>
      <c r="DB3" s="9">
        <v>150</v>
      </c>
      <c r="DC3" s="9">
        <v>175</v>
      </c>
      <c r="DD3" s="9">
        <v>200</v>
      </c>
      <c r="DE3" s="9">
        <v>225</v>
      </c>
      <c r="DF3" s="9">
        <v>250</v>
      </c>
      <c r="DG3" s="9">
        <v>275</v>
      </c>
      <c r="DH3" s="9">
        <v>300</v>
      </c>
      <c r="DI3" s="9">
        <v>325</v>
      </c>
      <c r="DJ3" s="9">
        <v>350</v>
      </c>
      <c r="DK3" s="9">
        <v>375</v>
      </c>
      <c r="DL3" s="9">
        <v>400</v>
      </c>
      <c r="DM3" s="9">
        <v>425</v>
      </c>
      <c r="DN3" s="9">
        <v>450</v>
      </c>
      <c r="DO3" s="9">
        <v>475</v>
      </c>
      <c r="DP3" s="9">
        <v>500</v>
      </c>
      <c r="DQ3" s="9">
        <v>525</v>
      </c>
      <c r="DR3" s="9">
        <v>550</v>
      </c>
      <c r="DS3" s="9">
        <v>575</v>
      </c>
      <c r="DT3" s="9">
        <v>600</v>
      </c>
      <c r="DU3" s="9">
        <v>625</v>
      </c>
      <c r="DV3" s="9">
        <v>650</v>
      </c>
      <c r="DW3" s="9">
        <v>675</v>
      </c>
      <c r="DX3" s="9">
        <v>700</v>
      </c>
      <c r="DY3" s="9">
        <v>725</v>
      </c>
      <c r="DZ3" s="9">
        <v>750</v>
      </c>
      <c r="EA3" s="9">
        <v>775</v>
      </c>
      <c r="EB3" s="9">
        <v>800</v>
      </c>
    </row>
    <row r="4" spans="2:132" ht="13" customHeight="1">
      <c r="B4" s="71"/>
      <c r="C4" s="72"/>
      <c r="D4" s="72"/>
      <c r="E4" s="72"/>
      <c r="F4" s="72"/>
      <c r="G4" s="72"/>
      <c r="H4" s="72"/>
      <c r="I4" s="72"/>
      <c r="J4" s="72"/>
      <c r="K4" s="72"/>
      <c r="L4" s="72"/>
      <c r="M4" s="72"/>
      <c r="N4" s="72"/>
      <c r="O4" s="72"/>
      <c r="P4" s="72"/>
      <c r="Q4" s="72"/>
      <c r="R4" s="72"/>
      <c r="S4" s="72"/>
      <c r="T4" s="72"/>
      <c r="U4" s="72"/>
      <c r="V4" s="72"/>
      <c r="W4" s="72"/>
      <c r="X4" s="72"/>
      <c r="Y4" s="73"/>
      <c r="AX4" s="29"/>
      <c r="AY4" s="29"/>
      <c r="AZ4" s="29"/>
      <c r="CJ4" s="10" t="s">
        <v>29</v>
      </c>
      <c r="CK4" s="11">
        <v>400</v>
      </c>
      <c r="CL4" s="11">
        <v>1</v>
      </c>
      <c r="CM4" s="11">
        <v>1</v>
      </c>
      <c r="CN4" s="11">
        <v>2</v>
      </c>
      <c r="CO4" s="10" t="s">
        <v>30</v>
      </c>
      <c r="CP4" s="10" t="s">
        <v>30</v>
      </c>
      <c r="CQ4" s="10" t="s">
        <v>30</v>
      </c>
      <c r="CR4" s="10" t="s">
        <v>30</v>
      </c>
      <c r="CS4" s="10" t="s">
        <v>30</v>
      </c>
      <c r="CT4" s="10" t="s">
        <v>30</v>
      </c>
      <c r="CU4" s="10" t="s">
        <v>30</v>
      </c>
      <c r="CV4" s="10" t="s">
        <v>30</v>
      </c>
      <c r="CW4" s="11">
        <v>100</v>
      </c>
      <c r="CX4" s="11">
        <v>100</v>
      </c>
      <c r="CY4" s="11">
        <v>100</v>
      </c>
      <c r="CZ4" s="11">
        <v>100</v>
      </c>
      <c r="DA4" s="11">
        <v>100</v>
      </c>
      <c r="DB4" s="11">
        <v>100</v>
      </c>
      <c r="DC4" s="11">
        <v>100</v>
      </c>
      <c r="DD4" s="11">
        <v>100</v>
      </c>
      <c r="DE4" s="11">
        <v>100</v>
      </c>
      <c r="DF4" s="11">
        <v>100</v>
      </c>
      <c r="DG4" s="11">
        <v>100</v>
      </c>
      <c r="DH4" s="11">
        <v>100</v>
      </c>
      <c r="DI4" s="11">
        <v>100</v>
      </c>
      <c r="DJ4" s="11">
        <v>100</v>
      </c>
      <c r="DK4" s="10" t="s">
        <v>10</v>
      </c>
      <c r="DL4" s="10" t="s">
        <v>10</v>
      </c>
      <c r="DM4" s="10" t="s">
        <v>10</v>
      </c>
      <c r="DN4" s="10" t="s">
        <v>10</v>
      </c>
      <c r="DO4" s="10" t="s">
        <v>10</v>
      </c>
      <c r="DP4" s="10" t="s">
        <v>10</v>
      </c>
      <c r="DQ4" s="10" t="s">
        <v>10</v>
      </c>
      <c r="DR4" s="10" t="s">
        <v>10</v>
      </c>
      <c r="DS4" s="10" t="s">
        <v>10</v>
      </c>
      <c r="DT4" s="10" t="s">
        <v>10</v>
      </c>
      <c r="DU4" s="10" t="s">
        <v>10</v>
      </c>
      <c r="DV4" s="10" t="s">
        <v>10</v>
      </c>
      <c r="DW4" s="10" t="s">
        <v>10</v>
      </c>
      <c r="DX4" s="10" t="s">
        <v>10</v>
      </c>
      <c r="DY4" s="10" t="s">
        <v>10</v>
      </c>
      <c r="DZ4" s="10" t="s">
        <v>10</v>
      </c>
      <c r="EA4" s="10" t="s">
        <v>10</v>
      </c>
      <c r="EB4" s="10" t="s">
        <v>10</v>
      </c>
    </row>
    <row r="5" spans="2:132" ht="13" customHeight="1">
      <c r="B5" s="77"/>
      <c r="C5" s="78"/>
      <c r="D5" s="78"/>
      <c r="E5" s="78"/>
      <c r="F5" s="78"/>
      <c r="G5" s="78"/>
      <c r="H5" s="78"/>
      <c r="I5" s="78"/>
      <c r="J5" s="78"/>
      <c r="K5" s="78"/>
      <c r="L5" s="78"/>
      <c r="M5" s="78"/>
      <c r="N5" s="78"/>
      <c r="O5" s="78"/>
      <c r="P5" s="78"/>
      <c r="Q5" s="78"/>
      <c r="R5" s="78"/>
      <c r="S5" s="78"/>
      <c r="T5" s="78"/>
      <c r="U5" s="78"/>
      <c r="V5" s="78"/>
      <c r="W5" s="78"/>
      <c r="X5" s="78"/>
      <c r="Y5" s="79"/>
      <c r="AX5" s="29"/>
      <c r="AY5" s="29"/>
      <c r="AZ5" s="29"/>
      <c r="CJ5" s="12" t="s">
        <v>31</v>
      </c>
      <c r="CK5" s="13">
        <v>410</v>
      </c>
      <c r="CL5" s="13">
        <v>1</v>
      </c>
      <c r="CM5" s="13">
        <v>1</v>
      </c>
      <c r="CN5" s="13">
        <v>2</v>
      </c>
      <c r="CO5" s="12" t="s">
        <v>30</v>
      </c>
      <c r="CP5" s="12" t="s">
        <v>30</v>
      </c>
      <c r="CQ5" s="12" t="s">
        <v>30</v>
      </c>
      <c r="CR5" s="12" t="s">
        <v>30</v>
      </c>
      <c r="CS5" s="12" t="s">
        <v>30</v>
      </c>
      <c r="CT5" s="12" t="s">
        <v>30</v>
      </c>
      <c r="CU5" s="12" t="s">
        <v>30</v>
      </c>
      <c r="CV5" s="12" t="s">
        <v>30</v>
      </c>
      <c r="CW5" s="14">
        <v>103</v>
      </c>
      <c r="CX5" s="14">
        <v>103</v>
      </c>
      <c r="CY5" s="14">
        <v>103</v>
      </c>
      <c r="CZ5" s="14">
        <v>103</v>
      </c>
      <c r="DA5" s="14">
        <v>103</v>
      </c>
      <c r="DB5" s="14">
        <v>103</v>
      </c>
      <c r="DC5" s="14">
        <v>103</v>
      </c>
      <c r="DD5" s="14">
        <v>103</v>
      </c>
      <c r="DE5" s="14">
        <v>103</v>
      </c>
      <c r="DF5" s="14">
        <v>103</v>
      </c>
      <c r="DG5" s="14">
        <v>103</v>
      </c>
      <c r="DH5" s="14">
        <v>103</v>
      </c>
      <c r="DI5" s="14">
        <v>103</v>
      </c>
      <c r="DJ5" s="14">
        <v>102</v>
      </c>
      <c r="DK5" s="14">
        <v>98</v>
      </c>
      <c r="DL5" s="14">
        <v>89</v>
      </c>
      <c r="DM5" s="14">
        <v>75</v>
      </c>
      <c r="DN5" s="14">
        <v>62</v>
      </c>
      <c r="DO5" s="14">
        <v>46</v>
      </c>
      <c r="DP5" s="14">
        <v>32</v>
      </c>
      <c r="DQ5" s="14">
        <v>22</v>
      </c>
      <c r="DR5" s="14">
        <v>17</v>
      </c>
      <c r="DS5" s="12" t="s">
        <v>30</v>
      </c>
      <c r="DT5" s="12" t="s">
        <v>30</v>
      </c>
      <c r="DU5" s="12" t="s">
        <v>30</v>
      </c>
      <c r="DV5" s="12" t="s">
        <v>30</v>
      </c>
      <c r="DW5" s="12" t="s">
        <v>30</v>
      </c>
      <c r="DX5" s="12" t="s">
        <v>30</v>
      </c>
      <c r="DY5" s="12" t="s">
        <v>30</v>
      </c>
      <c r="DZ5" s="12" t="s">
        <v>30</v>
      </c>
      <c r="EA5" s="12" t="s">
        <v>30</v>
      </c>
      <c r="EB5" s="12" t="s">
        <v>30</v>
      </c>
    </row>
    <row r="6" spans="2:132" ht="13" customHeight="1">
      <c r="B6" s="77"/>
      <c r="C6" s="78"/>
      <c r="D6" s="78"/>
      <c r="E6" s="78"/>
      <c r="F6" s="78"/>
      <c r="G6" s="78"/>
      <c r="H6" s="78"/>
      <c r="I6" s="78"/>
      <c r="J6" s="78"/>
      <c r="K6" s="78"/>
      <c r="L6" s="78"/>
      <c r="M6" s="78"/>
      <c r="N6" s="78"/>
      <c r="O6" s="78"/>
      <c r="P6" s="78"/>
      <c r="Q6" s="78"/>
      <c r="R6" s="78"/>
      <c r="S6" s="78"/>
      <c r="T6" s="78"/>
      <c r="U6" s="78"/>
      <c r="V6" s="78"/>
      <c r="W6" s="78"/>
      <c r="X6" s="78"/>
      <c r="Y6" s="79"/>
      <c r="AB6" s="39" t="s">
        <v>4</v>
      </c>
      <c r="AC6" s="39"/>
      <c r="AD6" s="39"/>
      <c r="AE6" s="40" t="s">
        <v>108</v>
      </c>
      <c r="AF6" s="40"/>
      <c r="AG6" s="40"/>
      <c r="AH6" s="40"/>
      <c r="AI6" s="40"/>
      <c r="AJ6" s="40"/>
      <c r="AK6" s="40"/>
      <c r="AL6" s="40"/>
      <c r="AM6" s="40"/>
      <c r="AN6" s="40"/>
      <c r="AO6" s="40"/>
      <c r="AP6" s="40"/>
      <c r="AQ6" s="40"/>
      <c r="AR6" s="74">
        <f>IFERROR(R44/(R20*R22),0)</f>
        <v>0</v>
      </c>
      <c r="AS6" s="75"/>
      <c r="AT6" s="75"/>
      <c r="AU6" s="75"/>
      <c r="AV6" s="75">
        <f>IFERROR(V44/(V20*V22),0)</f>
        <v>0</v>
      </c>
      <c r="AW6" s="75"/>
      <c r="AX6" s="75"/>
      <c r="AY6" s="76"/>
      <c r="AZ6" s="28"/>
      <c r="CJ6" s="12" t="s">
        <v>32</v>
      </c>
      <c r="CK6" s="13">
        <v>450</v>
      </c>
      <c r="CL6" s="13">
        <v>1</v>
      </c>
      <c r="CM6" s="13">
        <v>1</v>
      </c>
      <c r="CN6" s="13">
        <v>2</v>
      </c>
      <c r="CO6" s="12" t="s">
        <v>30</v>
      </c>
      <c r="CP6" s="12" t="s">
        <v>30</v>
      </c>
      <c r="CQ6" s="12" t="s">
        <v>30</v>
      </c>
      <c r="CR6" s="12" t="s">
        <v>30</v>
      </c>
      <c r="CS6" s="12" t="s">
        <v>30</v>
      </c>
      <c r="CT6" s="12" t="s">
        <v>30</v>
      </c>
      <c r="CU6" s="12" t="s">
        <v>30</v>
      </c>
      <c r="CV6" s="12" t="s">
        <v>30</v>
      </c>
      <c r="CW6" s="13">
        <v>112</v>
      </c>
      <c r="CX6" s="13">
        <v>112</v>
      </c>
      <c r="CY6" s="13">
        <v>112</v>
      </c>
      <c r="CZ6" s="13">
        <v>112</v>
      </c>
      <c r="DA6" s="13">
        <v>112</v>
      </c>
      <c r="DB6" s="13">
        <v>112</v>
      </c>
      <c r="DC6" s="13">
        <v>112</v>
      </c>
      <c r="DD6" s="13">
        <v>112</v>
      </c>
      <c r="DE6" s="13">
        <v>112</v>
      </c>
      <c r="DF6" s="13">
        <v>112</v>
      </c>
      <c r="DG6" s="13">
        <v>112</v>
      </c>
      <c r="DH6" s="13">
        <v>112</v>
      </c>
      <c r="DI6" s="13">
        <v>112</v>
      </c>
      <c r="DJ6" s="13">
        <v>111</v>
      </c>
      <c r="DK6" s="13">
        <v>105</v>
      </c>
      <c r="DL6" s="13">
        <v>95</v>
      </c>
      <c r="DM6" s="13">
        <v>80</v>
      </c>
      <c r="DN6" s="13">
        <v>63</v>
      </c>
      <c r="DO6" s="13">
        <v>46</v>
      </c>
      <c r="DP6" s="13">
        <v>32</v>
      </c>
      <c r="DQ6" s="13">
        <v>22</v>
      </c>
      <c r="DR6" s="13">
        <v>17</v>
      </c>
      <c r="DS6" s="12" t="s">
        <v>30</v>
      </c>
      <c r="DT6" s="12" t="s">
        <v>30</v>
      </c>
      <c r="DU6" s="12" t="s">
        <v>30</v>
      </c>
      <c r="DV6" s="12" t="s">
        <v>30</v>
      </c>
      <c r="DW6" s="12" t="s">
        <v>30</v>
      </c>
      <c r="DX6" s="12" t="s">
        <v>30</v>
      </c>
      <c r="DY6" s="12" t="s">
        <v>30</v>
      </c>
      <c r="DZ6" s="12" t="s">
        <v>30</v>
      </c>
      <c r="EA6" s="12" t="s">
        <v>30</v>
      </c>
      <c r="EB6" s="12" t="s">
        <v>30</v>
      </c>
    </row>
    <row r="7" spans="2:132" ht="13" customHeight="1">
      <c r="B7" s="77"/>
      <c r="C7" s="78"/>
      <c r="D7" s="78"/>
      <c r="E7" s="78"/>
      <c r="F7" s="78"/>
      <c r="G7" s="78"/>
      <c r="H7" s="78"/>
      <c r="I7" s="78"/>
      <c r="J7" s="78"/>
      <c r="K7" s="78"/>
      <c r="L7" s="78"/>
      <c r="M7" s="78"/>
      <c r="N7" s="78"/>
      <c r="O7" s="78"/>
      <c r="P7" s="78"/>
      <c r="Q7" s="78"/>
      <c r="R7" s="78"/>
      <c r="S7" s="78"/>
      <c r="T7" s="78"/>
      <c r="U7" s="78"/>
      <c r="V7" s="78"/>
      <c r="W7" s="78"/>
      <c r="X7" s="78"/>
      <c r="Y7" s="79"/>
      <c r="AB7" s="39"/>
      <c r="AC7" s="39"/>
      <c r="AD7" s="39"/>
      <c r="AE7" s="40"/>
      <c r="AF7" s="40"/>
      <c r="AG7" s="40"/>
      <c r="AH7" s="40"/>
      <c r="AI7" s="40"/>
      <c r="AJ7" s="40"/>
      <c r="AK7" s="40"/>
      <c r="AL7" s="40"/>
      <c r="AM7" s="40"/>
      <c r="AN7" s="40"/>
      <c r="AO7" s="40"/>
      <c r="AP7" s="40"/>
      <c r="AQ7" s="40"/>
      <c r="AR7" s="74"/>
      <c r="AS7" s="75"/>
      <c r="AT7" s="75"/>
      <c r="AU7" s="75"/>
      <c r="AV7" s="75"/>
      <c r="AW7" s="75"/>
      <c r="AX7" s="75"/>
      <c r="AY7" s="76"/>
      <c r="AZ7" s="28"/>
      <c r="CJ7" s="12" t="s">
        <v>33</v>
      </c>
      <c r="CK7" s="13">
        <v>480</v>
      </c>
      <c r="CL7" s="13">
        <v>1</v>
      </c>
      <c r="CM7" s="13">
        <v>2</v>
      </c>
      <c r="CN7" s="13">
        <v>3</v>
      </c>
      <c r="CO7" s="12" t="s">
        <v>30</v>
      </c>
      <c r="CP7" s="12" t="s">
        <v>30</v>
      </c>
      <c r="CQ7" s="12" t="s">
        <v>30</v>
      </c>
      <c r="CR7" s="12" t="s">
        <v>30</v>
      </c>
      <c r="CS7" s="12" t="s">
        <v>30</v>
      </c>
      <c r="CT7" s="12" t="s">
        <v>30</v>
      </c>
      <c r="CU7" s="12" t="s">
        <v>30</v>
      </c>
      <c r="CV7" s="12" t="s">
        <v>30</v>
      </c>
      <c r="CW7" s="13">
        <v>121</v>
      </c>
      <c r="CX7" s="13">
        <v>121</v>
      </c>
      <c r="CY7" s="13">
        <v>121</v>
      </c>
      <c r="CZ7" s="13">
        <v>121</v>
      </c>
      <c r="DA7" s="13">
        <v>121</v>
      </c>
      <c r="DB7" s="13">
        <v>121</v>
      </c>
      <c r="DC7" s="13">
        <v>121</v>
      </c>
      <c r="DD7" s="13">
        <v>121</v>
      </c>
      <c r="DE7" s="13">
        <v>121</v>
      </c>
      <c r="DF7" s="13">
        <v>121</v>
      </c>
      <c r="DG7" s="13">
        <v>121</v>
      </c>
      <c r="DH7" s="13">
        <v>121</v>
      </c>
      <c r="DI7" s="13">
        <v>121</v>
      </c>
      <c r="DJ7" s="13">
        <v>119</v>
      </c>
      <c r="DK7" s="13">
        <v>113</v>
      </c>
      <c r="DL7" s="13">
        <v>101</v>
      </c>
      <c r="DM7" s="13">
        <v>84</v>
      </c>
      <c r="DN7" s="13">
        <v>67</v>
      </c>
      <c r="DO7" s="13">
        <v>51</v>
      </c>
      <c r="DP7" s="13">
        <v>34</v>
      </c>
      <c r="DQ7" s="13">
        <v>22</v>
      </c>
      <c r="DR7" s="13">
        <v>17</v>
      </c>
      <c r="DS7" s="12" t="s">
        <v>30</v>
      </c>
      <c r="DT7" s="12" t="s">
        <v>30</v>
      </c>
      <c r="DU7" s="12" t="s">
        <v>30</v>
      </c>
      <c r="DV7" s="12" t="s">
        <v>30</v>
      </c>
      <c r="DW7" s="12" t="s">
        <v>30</v>
      </c>
      <c r="DX7" s="12" t="s">
        <v>30</v>
      </c>
      <c r="DY7" s="12" t="s">
        <v>30</v>
      </c>
      <c r="DZ7" s="12" t="s">
        <v>30</v>
      </c>
      <c r="EA7" s="12" t="s">
        <v>30</v>
      </c>
      <c r="EB7" s="12" t="s">
        <v>30</v>
      </c>
    </row>
    <row r="8" spans="2:132" ht="13" customHeight="1">
      <c r="B8" s="39" t="s">
        <v>39</v>
      </c>
      <c r="C8" s="39"/>
      <c r="D8" s="39"/>
      <c r="E8" s="39"/>
      <c r="F8" s="39"/>
      <c r="G8" s="39"/>
      <c r="H8" s="39"/>
      <c r="I8" s="39"/>
      <c r="J8" s="39"/>
      <c r="K8" s="39"/>
      <c r="L8" s="39"/>
      <c r="M8" s="39"/>
      <c r="N8" s="39"/>
      <c r="O8" s="39"/>
      <c r="P8" s="39"/>
      <c r="Q8" s="39"/>
      <c r="R8" s="43"/>
      <c r="S8" s="44"/>
      <c r="T8" s="44"/>
      <c r="U8" s="44"/>
      <c r="V8" s="44"/>
      <c r="W8" s="44"/>
      <c r="X8" s="44"/>
      <c r="Y8" s="45"/>
      <c r="AB8" s="39" t="s">
        <v>2</v>
      </c>
      <c r="AC8" s="39"/>
      <c r="AD8" s="39"/>
      <c r="AE8" s="40" t="s">
        <v>81</v>
      </c>
      <c r="AF8" s="40"/>
      <c r="AG8" s="40"/>
      <c r="AH8" s="40"/>
      <c r="AI8" s="40"/>
      <c r="AJ8" s="40"/>
      <c r="AK8" s="40"/>
      <c r="AL8" s="40"/>
      <c r="AM8" s="40"/>
      <c r="AN8" s="40"/>
      <c r="AO8" s="40"/>
      <c r="AP8" s="40"/>
      <c r="AQ8" s="40"/>
      <c r="AR8" s="36">
        <f>MIN(R40:U43)</f>
        <v>0</v>
      </c>
      <c r="AS8" s="37"/>
      <c r="AT8" s="37"/>
      <c r="AU8" s="37"/>
      <c r="AV8" s="37">
        <f>MIN(V40:Y43)</f>
        <v>0</v>
      </c>
      <c r="AW8" s="37"/>
      <c r="AX8" s="37"/>
      <c r="AY8" s="38"/>
      <c r="AZ8" s="28"/>
      <c r="CJ8" s="12" t="s">
        <v>34</v>
      </c>
      <c r="CK8" s="13">
        <v>450</v>
      </c>
      <c r="CL8" s="13">
        <v>3</v>
      </c>
      <c r="CM8" s="13">
        <v>1</v>
      </c>
      <c r="CN8" s="13">
        <v>2</v>
      </c>
      <c r="CO8" s="12" t="s">
        <v>30</v>
      </c>
      <c r="CP8" s="12" t="s">
        <v>30</v>
      </c>
      <c r="CQ8" s="12" t="s">
        <v>30</v>
      </c>
      <c r="CR8" s="12" t="s">
        <v>30</v>
      </c>
      <c r="CS8" s="12" t="s">
        <v>30</v>
      </c>
      <c r="CT8" s="12" t="s">
        <v>30</v>
      </c>
      <c r="CU8" s="12" t="s">
        <v>30</v>
      </c>
      <c r="CV8" s="12" t="s">
        <v>30</v>
      </c>
      <c r="CW8" s="14">
        <v>112</v>
      </c>
      <c r="CX8" s="14">
        <v>112</v>
      </c>
      <c r="CY8" s="14">
        <v>112</v>
      </c>
      <c r="CZ8" s="14">
        <v>112</v>
      </c>
      <c r="DA8" s="14">
        <v>112</v>
      </c>
      <c r="DB8" s="14">
        <v>112</v>
      </c>
      <c r="DC8" s="14">
        <v>112</v>
      </c>
      <c r="DD8" s="14">
        <v>112</v>
      </c>
      <c r="DE8" s="14">
        <v>112</v>
      </c>
      <c r="DF8" s="14">
        <v>112</v>
      </c>
      <c r="DG8" s="14">
        <v>112</v>
      </c>
      <c r="DH8" s="14">
        <v>112</v>
      </c>
      <c r="DI8" s="14">
        <v>112</v>
      </c>
      <c r="DJ8" s="14">
        <v>112</v>
      </c>
      <c r="DK8" s="14">
        <v>112</v>
      </c>
      <c r="DL8" s="14">
        <v>112</v>
      </c>
      <c r="DM8" s="14">
        <v>109</v>
      </c>
      <c r="DN8" s="14">
        <v>106</v>
      </c>
      <c r="DO8" s="14">
        <v>97</v>
      </c>
      <c r="DP8" s="14">
        <v>70</v>
      </c>
      <c r="DQ8" s="14">
        <v>44</v>
      </c>
      <c r="DR8" s="14">
        <v>33</v>
      </c>
      <c r="DS8" s="12" t="s">
        <v>30</v>
      </c>
      <c r="DT8" s="12" t="s">
        <v>30</v>
      </c>
      <c r="DU8" s="12" t="s">
        <v>30</v>
      </c>
      <c r="DV8" s="12" t="s">
        <v>30</v>
      </c>
      <c r="DW8" s="12" t="s">
        <v>30</v>
      </c>
      <c r="DX8" s="12" t="s">
        <v>30</v>
      </c>
      <c r="DY8" s="12" t="s">
        <v>30</v>
      </c>
      <c r="DZ8" s="12" t="s">
        <v>30</v>
      </c>
      <c r="EA8" s="12" t="s">
        <v>30</v>
      </c>
      <c r="EB8" s="12" t="s">
        <v>30</v>
      </c>
    </row>
    <row r="9" spans="2:132" ht="13" customHeight="1">
      <c r="B9" s="39"/>
      <c r="C9" s="39"/>
      <c r="D9" s="39"/>
      <c r="E9" s="39"/>
      <c r="F9" s="39"/>
      <c r="G9" s="39"/>
      <c r="H9" s="39"/>
      <c r="I9" s="39"/>
      <c r="J9" s="39"/>
      <c r="K9" s="39"/>
      <c r="L9" s="39"/>
      <c r="M9" s="39"/>
      <c r="N9" s="39"/>
      <c r="O9" s="39"/>
      <c r="P9" s="39"/>
      <c r="Q9" s="39"/>
      <c r="R9" s="43"/>
      <c r="S9" s="44"/>
      <c r="T9" s="44"/>
      <c r="U9" s="44"/>
      <c r="V9" s="44"/>
      <c r="W9" s="44"/>
      <c r="X9" s="44"/>
      <c r="Y9" s="45"/>
      <c r="AB9" s="39"/>
      <c r="AC9" s="39"/>
      <c r="AD9" s="39"/>
      <c r="AE9" s="40"/>
      <c r="AF9" s="40"/>
      <c r="AG9" s="40"/>
      <c r="AH9" s="40"/>
      <c r="AI9" s="40"/>
      <c r="AJ9" s="40"/>
      <c r="AK9" s="40"/>
      <c r="AL9" s="40"/>
      <c r="AM9" s="40"/>
      <c r="AN9" s="40"/>
      <c r="AO9" s="40"/>
      <c r="AP9" s="40"/>
      <c r="AQ9" s="40"/>
      <c r="AR9" s="36"/>
      <c r="AS9" s="37"/>
      <c r="AT9" s="37"/>
      <c r="AU9" s="37"/>
      <c r="AV9" s="37"/>
      <c r="AW9" s="37"/>
      <c r="AX9" s="37"/>
      <c r="AY9" s="38"/>
      <c r="CJ9" s="12" t="s">
        <v>35</v>
      </c>
      <c r="CK9" s="13">
        <v>480</v>
      </c>
      <c r="CL9" s="13">
        <v>3</v>
      </c>
      <c r="CM9" s="13">
        <v>2</v>
      </c>
      <c r="CN9" s="13">
        <v>3</v>
      </c>
      <c r="CO9" s="12" t="s">
        <v>30</v>
      </c>
      <c r="CP9" s="12" t="s">
        <v>30</v>
      </c>
      <c r="CQ9" s="12" t="s">
        <v>30</v>
      </c>
      <c r="CR9" s="12" t="s">
        <v>30</v>
      </c>
      <c r="CS9" s="12" t="s">
        <v>30</v>
      </c>
      <c r="CT9" s="12" t="s">
        <v>30</v>
      </c>
      <c r="CU9" s="12" t="s">
        <v>30</v>
      </c>
      <c r="CV9" s="12" t="s">
        <v>30</v>
      </c>
      <c r="CW9" s="14">
        <v>121</v>
      </c>
      <c r="CX9" s="14">
        <v>121</v>
      </c>
      <c r="CY9" s="14">
        <v>121</v>
      </c>
      <c r="CZ9" s="14">
        <v>121</v>
      </c>
      <c r="DA9" s="14">
        <v>121</v>
      </c>
      <c r="DB9" s="14">
        <v>121</v>
      </c>
      <c r="DC9" s="14">
        <v>121</v>
      </c>
      <c r="DD9" s="14">
        <v>121</v>
      </c>
      <c r="DE9" s="14">
        <v>121</v>
      </c>
      <c r="DF9" s="14">
        <v>121</v>
      </c>
      <c r="DG9" s="14">
        <v>121</v>
      </c>
      <c r="DH9" s="14">
        <v>121</v>
      </c>
      <c r="DI9" s="14">
        <v>121</v>
      </c>
      <c r="DJ9" s="14">
        <v>121</v>
      </c>
      <c r="DK9" s="14">
        <v>121</v>
      </c>
      <c r="DL9" s="14">
        <v>121</v>
      </c>
      <c r="DM9" s="14">
        <v>120</v>
      </c>
      <c r="DN9" s="14">
        <v>118</v>
      </c>
      <c r="DO9" s="14">
        <v>101</v>
      </c>
      <c r="DP9" s="14">
        <v>70</v>
      </c>
      <c r="DQ9" s="14">
        <v>44</v>
      </c>
      <c r="DR9" s="14">
        <v>33</v>
      </c>
      <c r="DS9" s="12" t="s">
        <v>30</v>
      </c>
      <c r="DT9" s="12" t="s">
        <v>30</v>
      </c>
      <c r="DU9" s="12" t="s">
        <v>30</v>
      </c>
      <c r="DV9" s="12" t="s">
        <v>30</v>
      </c>
      <c r="DW9" s="12" t="s">
        <v>30</v>
      </c>
      <c r="DX9" s="12" t="s">
        <v>30</v>
      </c>
      <c r="DY9" s="12" t="s">
        <v>30</v>
      </c>
      <c r="DZ9" s="12" t="s">
        <v>30</v>
      </c>
      <c r="EA9" s="12" t="s">
        <v>30</v>
      </c>
      <c r="EB9" s="12" t="s">
        <v>30</v>
      </c>
    </row>
    <row r="10" spans="2:132" ht="13" customHeight="1">
      <c r="B10" s="39" t="s">
        <v>42</v>
      </c>
      <c r="C10" s="39"/>
      <c r="D10" s="39"/>
      <c r="E10" s="39"/>
      <c r="F10" s="39"/>
      <c r="G10" s="39"/>
      <c r="H10" s="39"/>
      <c r="I10" s="39"/>
      <c r="J10" s="39"/>
      <c r="K10" s="39"/>
      <c r="L10" s="39"/>
      <c r="M10" s="39"/>
      <c r="N10" s="39"/>
      <c r="O10" s="39"/>
      <c r="P10" s="39"/>
      <c r="Q10" s="39"/>
      <c r="R10" s="43"/>
      <c r="S10" s="44"/>
      <c r="T10" s="44"/>
      <c r="U10" s="44"/>
      <c r="V10" s="44"/>
      <c r="W10" s="44"/>
      <c r="X10" s="44"/>
      <c r="Y10" s="45"/>
      <c r="AB10" s="39" t="s">
        <v>82</v>
      </c>
      <c r="AC10" s="39"/>
      <c r="AD10" s="39"/>
      <c r="AE10" s="40" t="s">
        <v>83</v>
      </c>
      <c r="AF10" s="40"/>
      <c r="AG10" s="40"/>
      <c r="AH10" s="40"/>
      <c r="AI10" s="40"/>
      <c r="AJ10" s="40"/>
      <c r="AK10" s="40"/>
      <c r="AL10" s="40"/>
      <c r="AM10" s="40"/>
      <c r="AN10" s="40"/>
      <c r="AO10" s="40"/>
      <c r="AP10" s="40"/>
      <c r="AQ10" s="40"/>
      <c r="AR10" s="43"/>
      <c r="AS10" s="44"/>
      <c r="AT10" s="44"/>
      <c r="AU10" s="44"/>
      <c r="AV10" s="44"/>
      <c r="AW10" s="44"/>
      <c r="AX10" s="44"/>
      <c r="AY10" s="45"/>
      <c r="CJ10" s="12" t="s">
        <v>36</v>
      </c>
      <c r="CK10" s="13">
        <v>400</v>
      </c>
      <c r="CL10" s="13">
        <v>1</v>
      </c>
      <c r="CM10" s="13">
        <v>1</v>
      </c>
      <c r="CN10" s="12" t="s">
        <v>37</v>
      </c>
      <c r="CO10" s="12" t="s">
        <v>30</v>
      </c>
      <c r="CP10" s="12" t="s">
        <v>30</v>
      </c>
      <c r="CQ10" s="12" t="s">
        <v>30</v>
      </c>
      <c r="CR10" s="12" t="s">
        <v>30</v>
      </c>
      <c r="CS10" s="12" t="s">
        <v>30</v>
      </c>
      <c r="CT10" s="12" t="s">
        <v>30</v>
      </c>
      <c r="CU10" s="12" t="s">
        <v>30</v>
      </c>
      <c r="CV10" s="12" t="s">
        <v>30</v>
      </c>
      <c r="CW10" s="13">
        <v>100</v>
      </c>
      <c r="CX10" s="13">
        <v>100</v>
      </c>
      <c r="CY10" s="13">
        <v>100</v>
      </c>
      <c r="CZ10" s="13">
        <v>100</v>
      </c>
      <c r="DA10" s="13">
        <v>100</v>
      </c>
      <c r="DB10" s="13">
        <v>100</v>
      </c>
      <c r="DC10" s="13">
        <v>100</v>
      </c>
      <c r="DD10" s="13">
        <v>100</v>
      </c>
      <c r="DE10" s="13">
        <v>100</v>
      </c>
      <c r="DF10" s="13">
        <v>100</v>
      </c>
      <c r="DG10" s="13">
        <v>100</v>
      </c>
      <c r="DH10" s="13">
        <v>100</v>
      </c>
      <c r="DI10" s="13">
        <v>100</v>
      </c>
      <c r="DJ10" s="13">
        <v>100</v>
      </c>
      <c r="DK10" s="12" t="s">
        <v>10</v>
      </c>
      <c r="DL10" s="12" t="s">
        <v>10</v>
      </c>
      <c r="DM10" s="12" t="s">
        <v>10</v>
      </c>
      <c r="DN10" s="12" t="s">
        <v>10</v>
      </c>
      <c r="DO10" s="12" t="s">
        <v>10</v>
      </c>
      <c r="DP10" s="12" t="s">
        <v>10</v>
      </c>
      <c r="DQ10" s="12" t="s">
        <v>10</v>
      </c>
      <c r="DR10" s="12" t="s">
        <v>10</v>
      </c>
      <c r="DS10" s="12" t="s">
        <v>10</v>
      </c>
      <c r="DT10" s="12" t="s">
        <v>10</v>
      </c>
      <c r="DU10" s="12" t="s">
        <v>10</v>
      </c>
      <c r="DV10" s="12" t="s">
        <v>10</v>
      </c>
      <c r="DW10" s="12" t="s">
        <v>10</v>
      </c>
      <c r="DX10" s="12" t="s">
        <v>10</v>
      </c>
      <c r="DY10" s="12" t="s">
        <v>10</v>
      </c>
      <c r="DZ10" s="12" t="s">
        <v>10</v>
      </c>
      <c r="EA10" s="12" t="s">
        <v>10</v>
      </c>
      <c r="EB10" s="12" t="s">
        <v>10</v>
      </c>
    </row>
    <row r="11" spans="2:132" ht="13" customHeight="1">
      <c r="B11" s="39"/>
      <c r="C11" s="39"/>
      <c r="D11" s="39"/>
      <c r="E11" s="39"/>
      <c r="F11" s="39"/>
      <c r="G11" s="39"/>
      <c r="H11" s="39"/>
      <c r="I11" s="39"/>
      <c r="J11" s="39"/>
      <c r="K11" s="39"/>
      <c r="L11" s="39"/>
      <c r="M11" s="39"/>
      <c r="N11" s="39"/>
      <c r="O11" s="39"/>
      <c r="P11" s="39"/>
      <c r="Q11" s="39"/>
      <c r="R11" s="43"/>
      <c r="S11" s="44"/>
      <c r="T11" s="44"/>
      <c r="U11" s="44"/>
      <c r="V11" s="44"/>
      <c r="W11" s="44"/>
      <c r="X11" s="44"/>
      <c r="Y11" s="45"/>
      <c r="AB11" s="39"/>
      <c r="AC11" s="39"/>
      <c r="AD11" s="39"/>
      <c r="AE11" s="40"/>
      <c r="AF11" s="40"/>
      <c r="AG11" s="40"/>
      <c r="AH11" s="40"/>
      <c r="AI11" s="40"/>
      <c r="AJ11" s="40"/>
      <c r="AK11" s="40"/>
      <c r="AL11" s="40"/>
      <c r="AM11" s="40"/>
      <c r="AN11" s="40"/>
      <c r="AO11" s="40"/>
      <c r="AP11" s="40"/>
      <c r="AQ11" s="40"/>
      <c r="AR11" s="43"/>
      <c r="AS11" s="44"/>
      <c r="AT11" s="44"/>
      <c r="AU11" s="44"/>
      <c r="AV11" s="44"/>
      <c r="AW11" s="44"/>
      <c r="AX11" s="44"/>
      <c r="AY11" s="45"/>
      <c r="CJ11" s="12" t="s">
        <v>38</v>
      </c>
      <c r="CK11" s="13">
        <v>400</v>
      </c>
      <c r="CL11" s="13">
        <v>1</v>
      </c>
      <c r="CM11" s="13">
        <v>1</v>
      </c>
      <c r="CN11" s="12" t="s">
        <v>37</v>
      </c>
      <c r="CO11" s="12" t="s">
        <v>30</v>
      </c>
      <c r="CP11" s="12" t="s">
        <v>30</v>
      </c>
      <c r="CQ11" s="12" t="s">
        <v>30</v>
      </c>
      <c r="CR11" s="12" t="s">
        <v>30</v>
      </c>
      <c r="CS11" s="12" t="s">
        <v>30</v>
      </c>
      <c r="CT11" s="12" t="s">
        <v>30</v>
      </c>
      <c r="CU11" s="12" t="s">
        <v>30</v>
      </c>
      <c r="CV11" s="12" t="s">
        <v>30</v>
      </c>
      <c r="CW11" s="13">
        <v>100</v>
      </c>
      <c r="CX11" s="13">
        <v>100</v>
      </c>
      <c r="CY11" s="13">
        <v>100</v>
      </c>
      <c r="CZ11" s="13">
        <v>100</v>
      </c>
      <c r="DA11" s="13">
        <v>100</v>
      </c>
      <c r="DB11" s="13">
        <v>100</v>
      </c>
      <c r="DC11" s="13">
        <v>100</v>
      </c>
      <c r="DD11" s="13">
        <v>100</v>
      </c>
      <c r="DE11" s="13">
        <v>100</v>
      </c>
      <c r="DF11" s="13">
        <v>100</v>
      </c>
      <c r="DG11" s="13">
        <v>100</v>
      </c>
      <c r="DH11" s="13">
        <v>100</v>
      </c>
      <c r="DI11" s="13">
        <v>100</v>
      </c>
      <c r="DJ11" s="13">
        <v>100</v>
      </c>
      <c r="DK11" s="12" t="s">
        <v>10</v>
      </c>
      <c r="DL11" s="12" t="s">
        <v>10</v>
      </c>
      <c r="DM11" s="12" t="s">
        <v>10</v>
      </c>
      <c r="DN11" s="12" t="s">
        <v>10</v>
      </c>
      <c r="DO11" s="12" t="s">
        <v>10</v>
      </c>
      <c r="DP11" s="12" t="s">
        <v>10</v>
      </c>
      <c r="DQ11" s="12" t="s">
        <v>10</v>
      </c>
      <c r="DR11" s="12" t="s">
        <v>10</v>
      </c>
      <c r="DS11" s="12" t="s">
        <v>10</v>
      </c>
      <c r="DT11" s="12" t="s">
        <v>10</v>
      </c>
      <c r="DU11" s="12" t="s">
        <v>10</v>
      </c>
      <c r="DV11" s="12" t="s">
        <v>10</v>
      </c>
      <c r="DW11" s="12" t="s">
        <v>10</v>
      </c>
      <c r="DX11" s="12" t="s">
        <v>10</v>
      </c>
      <c r="DY11" s="12" t="s">
        <v>10</v>
      </c>
      <c r="DZ11" s="12" t="s">
        <v>10</v>
      </c>
      <c r="EA11" s="12" t="s">
        <v>10</v>
      </c>
      <c r="EB11" s="12" t="s">
        <v>10</v>
      </c>
    </row>
    <row r="12" spans="2:132" ht="13" customHeight="1">
      <c r="B12" s="39" t="s">
        <v>45</v>
      </c>
      <c r="C12" s="39"/>
      <c r="D12" s="39"/>
      <c r="E12" s="39"/>
      <c r="F12" s="39"/>
      <c r="G12" s="39"/>
      <c r="H12" s="39"/>
      <c r="I12" s="39"/>
      <c r="J12" s="39"/>
      <c r="K12" s="39"/>
      <c r="L12" s="39"/>
      <c r="M12" s="39"/>
      <c r="N12" s="39"/>
      <c r="O12" s="39"/>
      <c r="P12" s="39"/>
      <c r="Q12" s="39"/>
      <c r="R12" s="43"/>
      <c r="S12" s="44"/>
      <c r="T12" s="44"/>
      <c r="U12" s="44"/>
      <c r="V12" s="44"/>
      <c r="W12" s="44"/>
      <c r="X12" s="44"/>
      <c r="Y12" s="45"/>
      <c r="AB12" s="39" t="s">
        <v>0</v>
      </c>
      <c r="AC12" s="39"/>
      <c r="AD12" s="39"/>
      <c r="AE12" s="40" t="s">
        <v>84</v>
      </c>
      <c r="AF12" s="40"/>
      <c r="AG12" s="40"/>
      <c r="AH12" s="40"/>
      <c r="AI12" s="40"/>
      <c r="AJ12" s="40"/>
      <c r="AK12" s="40"/>
      <c r="AL12" s="40"/>
      <c r="AM12" s="40"/>
      <c r="AN12" s="40"/>
      <c r="AO12" s="40"/>
      <c r="AP12" s="40"/>
      <c r="AQ12" s="40"/>
      <c r="AR12" s="43"/>
      <c r="AS12" s="44"/>
      <c r="AT12" s="44"/>
      <c r="AU12" s="44"/>
      <c r="AV12" s="44"/>
      <c r="AW12" s="44"/>
      <c r="AX12" s="44"/>
      <c r="AY12" s="45"/>
      <c r="CJ12" s="12" t="s">
        <v>40</v>
      </c>
      <c r="CK12" s="13">
        <v>400</v>
      </c>
      <c r="CL12" s="13">
        <v>1</v>
      </c>
      <c r="CM12" s="13">
        <v>1</v>
      </c>
      <c r="CN12" s="13">
        <v>2</v>
      </c>
      <c r="CO12" s="12" t="s">
        <v>30</v>
      </c>
      <c r="CP12" s="12" t="s">
        <v>30</v>
      </c>
      <c r="CQ12" s="12" t="s">
        <v>30</v>
      </c>
      <c r="CR12" s="12" t="s">
        <v>30</v>
      </c>
      <c r="CS12" s="12" t="s">
        <v>30</v>
      </c>
      <c r="CT12" s="12" t="s">
        <v>30</v>
      </c>
      <c r="CU12" s="12" t="s">
        <v>30</v>
      </c>
      <c r="CV12" s="13">
        <v>100</v>
      </c>
      <c r="CW12" s="13">
        <v>100</v>
      </c>
      <c r="CX12" s="13">
        <v>100</v>
      </c>
      <c r="CY12" s="13">
        <v>100</v>
      </c>
      <c r="CZ12" s="13">
        <v>100</v>
      </c>
      <c r="DA12" s="13">
        <v>100</v>
      </c>
      <c r="DB12" s="13">
        <v>100</v>
      </c>
      <c r="DC12" s="13">
        <v>100</v>
      </c>
      <c r="DD12" s="13">
        <v>100</v>
      </c>
      <c r="DE12" s="13">
        <v>100</v>
      </c>
      <c r="DF12" s="13">
        <v>100</v>
      </c>
      <c r="DG12" s="13">
        <v>100</v>
      </c>
      <c r="DH12" s="13">
        <v>100</v>
      </c>
      <c r="DI12" s="13">
        <v>100</v>
      </c>
      <c r="DJ12" s="13">
        <v>100</v>
      </c>
      <c r="DK12" s="12" t="s">
        <v>10</v>
      </c>
      <c r="DL12" s="12" t="s">
        <v>10</v>
      </c>
      <c r="DM12" s="12" t="s">
        <v>10</v>
      </c>
      <c r="DN12" s="12" t="s">
        <v>10</v>
      </c>
      <c r="DO12" s="12" t="s">
        <v>10</v>
      </c>
      <c r="DP12" s="12" t="s">
        <v>10</v>
      </c>
      <c r="DQ12" s="12" t="s">
        <v>10</v>
      </c>
      <c r="DR12" s="12" t="s">
        <v>10</v>
      </c>
      <c r="DS12" s="12" t="s">
        <v>10</v>
      </c>
      <c r="DT12" s="12" t="s">
        <v>10</v>
      </c>
      <c r="DU12" s="12" t="s">
        <v>10</v>
      </c>
      <c r="DV12" s="12" t="s">
        <v>10</v>
      </c>
      <c r="DW12" s="12" t="s">
        <v>10</v>
      </c>
      <c r="DX12" s="12" t="s">
        <v>10</v>
      </c>
      <c r="DY12" s="12" t="s">
        <v>10</v>
      </c>
      <c r="DZ12" s="12" t="s">
        <v>10</v>
      </c>
      <c r="EA12" s="12" t="s">
        <v>10</v>
      </c>
      <c r="EB12" s="12" t="s">
        <v>10</v>
      </c>
    </row>
    <row r="13" spans="2:132" ht="13" customHeight="1">
      <c r="B13" s="39"/>
      <c r="C13" s="39"/>
      <c r="D13" s="39"/>
      <c r="E13" s="39"/>
      <c r="F13" s="39"/>
      <c r="G13" s="39"/>
      <c r="H13" s="39"/>
      <c r="I13" s="39"/>
      <c r="J13" s="39"/>
      <c r="K13" s="39"/>
      <c r="L13" s="39"/>
      <c r="M13" s="39"/>
      <c r="N13" s="39"/>
      <c r="O13" s="39"/>
      <c r="P13" s="39"/>
      <c r="Q13" s="39"/>
      <c r="R13" s="43"/>
      <c r="S13" s="44"/>
      <c r="T13" s="44"/>
      <c r="U13" s="44"/>
      <c r="V13" s="44"/>
      <c r="W13" s="44"/>
      <c r="X13" s="44"/>
      <c r="Y13" s="45"/>
      <c r="AB13" s="39"/>
      <c r="AC13" s="39"/>
      <c r="AD13" s="39"/>
      <c r="AE13" s="40"/>
      <c r="AF13" s="40"/>
      <c r="AG13" s="40"/>
      <c r="AH13" s="40"/>
      <c r="AI13" s="40"/>
      <c r="AJ13" s="40"/>
      <c r="AK13" s="40"/>
      <c r="AL13" s="40"/>
      <c r="AM13" s="40"/>
      <c r="AN13" s="40"/>
      <c r="AO13" s="40"/>
      <c r="AP13" s="40"/>
      <c r="AQ13" s="40"/>
      <c r="AR13" s="43"/>
      <c r="AS13" s="44"/>
      <c r="AT13" s="44"/>
      <c r="AU13" s="44"/>
      <c r="AV13" s="44"/>
      <c r="AW13" s="44"/>
      <c r="AX13" s="44"/>
      <c r="AY13" s="45"/>
      <c r="CJ13" s="12" t="s">
        <v>41</v>
      </c>
      <c r="CK13" s="14">
        <v>490</v>
      </c>
      <c r="CL13" s="14">
        <v>1</v>
      </c>
      <c r="CM13" s="14">
        <v>2</v>
      </c>
      <c r="CN13" s="14">
        <v>3</v>
      </c>
      <c r="CO13" s="12" t="s">
        <v>30</v>
      </c>
      <c r="CP13" s="12" t="s">
        <v>30</v>
      </c>
      <c r="CQ13" s="12" t="s">
        <v>30</v>
      </c>
      <c r="CR13" s="12" t="s">
        <v>30</v>
      </c>
      <c r="CS13" s="12" t="s">
        <v>30</v>
      </c>
      <c r="CT13" s="12" t="s">
        <v>30</v>
      </c>
      <c r="CU13" s="12" t="s">
        <v>30</v>
      </c>
      <c r="CV13" s="12" t="s">
        <v>30</v>
      </c>
      <c r="CW13" s="14">
        <v>122</v>
      </c>
      <c r="CX13" s="14">
        <v>122</v>
      </c>
      <c r="CY13" s="14">
        <v>122</v>
      </c>
      <c r="CZ13" s="14">
        <v>122</v>
      </c>
      <c r="DA13" s="14">
        <v>122</v>
      </c>
      <c r="DB13" s="14">
        <v>122</v>
      </c>
      <c r="DC13" s="14">
        <v>122</v>
      </c>
      <c r="DD13" s="14">
        <v>122</v>
      </c>
      <c r="DE13" s="14">
        <v>122</v>
      </c>
      <c r="DF13" s="14">
        <v>122</v>
      </c>
      <c r="DG13" s="14">
        <v>122</v>
      </c>
      <c r="DH13" s="14">
        <v>122</v>
      </c>
      <c r="DI13" s="14">
        <v>122</v>
      </c>
      <c r="DJ13" s="14">
        <v>122</v>
      </c>
      <c r="DK13" s="12" t="s">
        <v>10</v>
      </c>
      <c r="DL13" s="12" t="s">
        <v>10</v>
      </c>
      <c r="DM13" s="12" t="s">
        <v>10</v>
      </c>
      <c r="DN13" s="12" t="s">
        <v>10</v>
      </c>
      <c r="DO13" s="12" t="s">
        <v>10</v>
      </c>
      <c r="DP13" s="12" t="s">
        <v>10</v>
      </c>
      <c r="DQ13" s="12" t="s">
        <v>10</v>
      </c>
      <c r="DR13" s="12" t="s">
        <v>10</v>
      </c>
      <c r="DS13" s="12" t="s">
        <v>10</v>
      </c>
      <c r="DT13" s="12" t="s">
        <v>10</v>
      </c>
      <c r="DU13" s="12" t="s">
        <v>10</v>
      </c>
      <c r="DV13" s="12" t="s">
        <v>10</v>
      </c>
      <c r="DW13" s="12" t="s">
        <v>10</v>
      </c>
      <c r="DX13" s="12" t="s">
        <v>10</v>
      </c>
      <c r="DY13" s="12" t="s">
        <v>10</v>
      </c>
      <c r="DZ13" s="12" t="s">
        <v>10</v>
      </c>
      <c r="EA13" s="12" t="s">
        <v>10</v>
      </c>
      <c r="EB13" s="12" t="s">
        <v>10</v>
      </c>
    </row>
    <row r="14" spans="2:132" ht="13" customHeight="1">
      <c r="B14" s="39" t="s">
        <v>5</v>
      </c>
      <c r="C14" s="39"/>
      <c r="D14" s="39"/>
      <c r="E14" s="40" t="s">
        <v>48</v>
      </c>
      <c r="F14" s="40"/>
      <c r="G14" s="40"/>
      <c r="H14" s="40"/>
      <c r="I14" s="40"/>
      <c r="J14" s="40"/>
      <c r="K14" s="40"/>
      <c r="L14" s="40"/>
      <c r="M14" s="40"/>
      <c r="N14" s="40"/>
      <c r="O14" s="40"/>
      <c r="P14" s="40"/>
      <c r="Q14" s="40"/>
      <c r="R14" s="43"/>
      <c r="S14" s="44"/>
      <c r="T14" s="44"/>
      <c r="U14" s="44"/>
      <c r="V14" s="44"/>
      <c r="W14" s="44"/>
      <c r="X14" s="44"/>
      <c r="Y14" s="45"/>
      <c r="AB14" s="39" t="s">
        <v>19</v>
      </c>
      <c r="AC14" s="39"/>
      <c r="AD14" s="39"/>
      <c r="AE14" s="40" t="s">
        <v>85</v>
      </c>
      <c r="AF14" s="40"/>
      <c r="AG14" s="40"/>
      <c r="AH14" s="40"/>
      <c r="AI14" s="40"/>
      <c r="AJ14" s="40"/>
      <c r="AK14" s="40"/>
      <c r="AL14" s="40"/>
      <c r="AM14" s="40"/>
      <c r="AN14" s="40"/>
      <c r="AO14" s="40"/>
      <c r="AP14" s="40"/>
      <c r="AQ14" s="40"/>
      <c r="AR14" s="43"/>
      <c r="AS14" s="44"/>
      <c r="AT14" s="44"/>
      <c r="AU14" s="44"/>
      <c r="AV14" s="44"/>
      <c r="AW14" s="44"/>
      <c r="AX14" s="44"/>
      <c r="AY14" s="45"/>
      <c r="CJ14" s="12" t="s">
        <v>43</v>
      </c>
      <c r="CK14" s="14">
        <v>490</v>
      </c>
      <c r="CL14" s="14">
        <v>1</v>
      </c>
      <c r="CM14" s="14">
        <v>2</v>
      </c>
      <c r="CN14" s="14">
        <v>3</v>
      </c>
      <c r="CO14" s="12" t="s">
        <v>30</v>
      </c>
      <c r="CP14" s="12" t="s">
        <v>30</v>
      </c>
      <c r="CQ14" s="12" t="s">
        <v>30</v>
      </c>
      <c r="CR14" s="12" t="s">
        <v>30</v>
      </c>
      <c r="CS14" s="12" t="s">
        <v>30</v>
      </c>
      <c r="CT14" s="12" t="s">
        <v>30</v>
      </c>
      <c r="CU14" s="12" t="s">
        <v>30</v>
      </c>
      <c r="CV14" s="12" t="s">
        <v>30</v>
      </c>
      <c r="CW14" s="14">
        <v>122</v>
      </c>
      <c r="CX14" s="14">
        <v>122</v>
      </c>
      <c r="CY14" s="14">
        <v>122</v>
      </c>
      <c r="CZ14" s="14">
        <v>122</v>
      </c>
      <c r="DA14" s="14">
        <v>122</v>
      </c>
      <c r="DB14" s="14">
        <v>122</v>
      </c>
      <c r="DC14" s="14">
        <v>122</v>
      </c>
      <c r="DD14" s="14">
        <v>122</v>
      </c>
      <c r="DE14" s="14">
        <v>122</v>
      </c>
      <c r="DF14" s="14">
        <v>122</v>
      </c>
      <c r="DG14" s="14">
        <v>122</v>
      </c>
      <c r="DH14" s="14">
        <v>122</v>
      </c>
      <c r="DI14" s="14">
        <v>122</v>
      </c>
      <c r="DJ14" s="14">
        <v>122</v>
      </c>
      <c r="DK14" s="12" t="s">
        <v>10</v>
      </c>
      <c r="DL14" s="12" t="s">
        <v>10</v>
      </c>
      <c r="DM14" s="12" t="s">
        <v>10</v>
      </c>
      <c r="DN14" s="12" t="s">
        <v>10</v>
      </c>
      <c r="DO14" s="12" t="s">
        <v>10</v>
      </c>
      <c r="DP14" s="12" t="s">
        <v>10</v>
      </c>
      <c r="DQ14" s="12" t="s">
        <v>10</v>
      </c>
      <c r="DR14" s="12" t="s">
        <v>10</v>
      </c>
      <c r="DS14" s="12" t="s">
        <v>10</v>
      </c>
      <c r="DT14" s="12" t="s">
        <v>10</v>
      </c>
      <c r="DU14" s="12" t="s">
        <v>10</v>
      </c>
      <c r="DV14" s="12" t="s">
        <v>10</v>
      </c>
      <c r="DW14" s="12" t="s">
        <v>10</v>
      </c>
      <c r="DX14" s="12" t="s">
        <v>10</v>
      </c>
      <c r="DY14" s="12" t="s">
        <v>10</v>
      </c>
      <c r="DZ14" s="12" t="s">
        <v>10</v>
      </c>
      <c r="EA14" s="12" t="s">
        <v>10</v>
      </c>
      <c r="EB14" s="12" t="s">
        <v>10</v>
      </c>
    </row>
    <row r="15" spans="2:132" ht="13" customHeight="1">
      <c r="B15" s="39"/>
      <c r="C15" s="39"/>
      <c r="D15" s="39"/>
      <c r="E15" s="40"/>
      <c r="F15" s="40"/>
      <c r="G15" s="40"/>
      <c r="H15" s="40"/>
      <c r="I15" s="40"/>
      <c r="J15" s="40"/>
      <c r="K15" s="40"/>
      <c r="L15" s="40"/>
      <c r="M15" s="40"/>
      <c r="N15" s="40"/>
      <c r="O15" s="40"/>
      <c r="P15" s="40"/>
      <c r="Q15" s="40"/>
      <c r="R15" s="43"/>
      <c r="S15" s="44"/>
      <c r="T15" s="44"/>
      <c r="U15" s="44"/>
      <c r="V15" s="44"/>
      <c r="W15" s="44"/>
      <c r="X15" s="44"/>
      <c r="Y15" s="45"/>
      <c r="AB15" s="39"/>
      <c r="AC15" s="39"/>
      <c r="AD15" s="39"/>
      <c r="AE15" s="40"/>
      <c r="AF15" s="40"/>
      <c r="AG15" s="40"/>
      <c r="AH15" s="40"/>
      <c r="AI15" s="40"/>
      <c r="AJ15" s="40"/>
      <c r="AK15" s="40"/>
      <c r="AL15" s="40"/>
      <c r="AM15" s="40"/>
      <c r="AN15" s="40"/>
      <c r="AO15" s="40"/>
      <c r="AP15" s="40"/>
      <c r="AQ15" s="40"/>
      <c r="AR15" s="43"/>
      <c r="AS15" s="44"/>
      <c r="AT15" s="44"/>
      <c r="AU15" s="44"/>
      <c r="AV15" s="44"/>
      <c r="AW15" s="44"/>
      <c r="AX15" s="44"/>
      <c r="AY15" s="45"/>
      <c r="CJ15" s="12" t="s">
        <v>44</v>
      </c>
      <c r="CK15" s="14">
        <v>490</v>
      </c>
      <c r="CL15" s="14">
        <v>1</v>
      </c>
      <c r="CM15" s="14">
        <v>2</v>
      </c>
      <c r="CN15" s="14">
        <v>3</v>
      </c>
      <c r="CO15" s="12" t="s">
        <v>30</v>
      </c>
      <c r="CP15" s="12" t="s">
        <v>30</v>
      </c>
      <c r="CQ15" s="12" t="s">
        <v>30</v>
      </c>
      <c r="CR15" s="12" t="s">
        <v>30</v>
      </c>
      <c r="CS15" s="12" t="s">
        <v>30</v>
      </c>
      <c r="CT15" s="12" t="s">
        <v>30</v>
      </c>
      <c r="CU15" s="12" t="s">
        <v>30</v>
      </c>
      <c r="CV15" s="14">
        <v>122</v>
      </c>
      <c r="CW15" s="14">
        <v>122</v>
      </c>
      <c r="CX15" s="14">
        <v>122</v>
      </c>
      <c r="CY15" s="14">
        <v>122</v>
      </c>
      <c r="CZ15" s="14">
        <v>122</v>
      </c>
      <c r="DA15" s="14">
        <v>122</v>
      </c>
      <c r="DB15" s="14">
        <v>122</v>
      </c>
      <c r="DC15" s="14">
        <v>122</v>
      </c>
      <c r="DD15" s="14">
        <v>122</v>
      </c>
      <c r="DE15" s="14">
        <v>122</v>
      </c>
      <c r="DF15" s="14">
        <v>122</v>
      </c>
      <c r="DG15" s="14">
        <v>122</v>
      </c>
      <c r="DH15" s="14">
        <v>122</v>
      </c>
      <c r="DI15" s="14">
        <v>122</v>
      </c>
      <c r="DJ15" s="14">
        <v>122</v>
      </c>
      <c r="DK15" s="12" t="s">
        <v>10</v>
      </c>
      <c r="DL15" s="12" t="s">
        <v>10</v>
      </c>
      <c r="DM15" s="12" t="s">
        <v>10</v>
      </c>
      <c r="DN15" s="12" t="s">
        <v>10</v>
      </c>
      <c r="DO15" s="12" t="s">
        <v>10</v>
      </c>
      <c r="DP15" s="12" t="s">
        <v>10</v>
      </c>
      <c r="DQ15" s="12" t="s">
        <v>10</v>
      </c>
      <c r="DR15" s="12" t="s">
        <v>10</v>
      </c>
      <c r="DS15" s="12" t="s">
        <v>10</v>
      </c>
      <c r="DT15" s="12" t="s">
        <v>10</v>
      </c>
      <c r="DU15" s="12" t="s">
        <v>10</v>
      </c>
      <c r="DV15" s="12" t="s">
        <v>10</v>
      </c>
      <c r="DW15" s="12" t="s">
        <v>10</v>
      </c>
      <c r="DX15" s="12" t="s">
        <v>10</v>
      </c>
      <c r="DY15" s="12" t="s">
        <v>10</v>
      </c>
      <c r="DZ15" s="12" t="s">
        <v>10</v>
      </c>
      <c r="EA15" s="12" t="s">
        <v>10</v>
      </c>
      <c r="EB15" s="12" t="s">
        <v>10</v>
      </c>
    </row>
    <row r="16" spans="2:132" ht="13" customHeight="1">
      <c r="B16" s="39" t="s">
        <v>52</v>
      </c>
      <c r="C16" s="39"/>
      <c r="D16" s="39"/>
      <c r="E16" s="40" t="s">
        <v>53</v>
      </c>
      <c r="F16" s="40"/>
      <c r="G16" s="40"/>
      <c r="H16" s="40"/>
      <c r="I16" s="40"/>
      <c r="J16" s="40"/>
      <c r="K16" s="40"/>
      <c r="L16" s="40"/>
      <c r="M16" s="40"/>
      <c r="N16" s="40"/>
      <c r="O16" s="40"/>
      <c r="P16" s="40"/>
      <c r="Q16" s="40"/>
      <c r="R16" s="43"/>
      <c r="S16" s="44"/>
      <c r="T16" s="44"/>
      <c r="U16" s="44"/>
      <c r="V16" s="44"/>
      <c r="W16" s="44"/>
      <c r="X16" s="44"/>
      <c r="Y16" s="45"/>
      <c r="AB16" s="39" t="s">
        <v>86</v>
      </c>
      <c r="AC16" s="39"/>
      <c r="AD16" s="39"/>
      <c r="AE16" s="40" t="s">
        <v>87</v>
      </c>
      <c r="AF16" s="40"/>
      <c r="AG16" s="40"/>
      <c r="AH16" s="40"/>
      <c r="AI16" s="40"/>
      <c r="AJ16" s="40"/>
      <c r="AK16" s="40"/>
      <c r="AL16" s="40"/>
      <c r="AM16" s="40"/>
      <c r="AN16" s="40"/>
      <c r="AO16" s="40"/>
      <c r="AP16" s="40"/>
      <c r="AQ16" s="40"/>
      <c r="AR16" s="41">
        <f>IFERROR(((R14*AR14^2*AR6)/(8*AR8))*(1-(AR10/AR12))*(TAN(AR12*(PI()/180))),0)</f>
        <v>0</v>
      </c>
      <c r="AS16" s="42"/>
      <c r="AT16" s="42"/>
      <c r="AU16" s="42"/>
      <c r="AV16" s="42">
        <f>IFERROR(((V14*AV14^2*AV6)/(8*AV8))*(1-(AV10/AV12))*(TAN(AV12*(PI()/180))),0)</f>
        <v>0</v>
      </c>
      <c r="AW16" s="42"/>
      <c r="AX16" s="42"/>
      <c r="AY16" s="81"/>
      <c r="CJ16" s="12" t="s">
        <v>46</v>
      </c>
      <c r="CK16" s="14">
        <v>490</v>
      </c>
      <c r="CL16" s="14">
        <v>1</v>
      </c>
      <c r="CM16" s="14">
        <v>2</v>
      </c>
      <c r="CN16" s="14">
        <v>3</v>
      </c>
      <c r="CO16" s="12" t="s">
        <v>30</v>
      </c>
      <c r="CP16" s="12" t="s">
        <v>30</v>
      </c>
      <c r="CQ16" s="12" t="s">
        <v>30</v>
      </c>
      <c r="CR16" s="12" t="s">
        <v>30</v>
      </c>
      <c r="CS16" s="12" t="s">
        <v>30</v>
      </c>
      <c r="CT16" s="12" t="s">
        <v>30</v>
      </c>
      <c r="CU16" s="12" t="s">
        <v>30</v>
      </c>
      <c r="CV16" s="12" t="s">
        <v>30</v>
      </c>
      <c r="CW16" s="14">
        <v>122</v>
      </c>
      <c r="CX16" s="14">
        <v>122</v>
      </c>
      <c r="CY16" s="14">
        <v>122</v>
      </c>
      <c r="CZ16" s="14">
        <v>122</v>
      </c>
      <c r="DA16" s="14">
        <v>122</v>
      </c>
      <c r="DB16" s="14">
        <v>122</v>
      </c>
      <c r="DC16" s="14">
        <v>122</v>
      </c>
      <c r="DD16" s="14">
        <v>122</v>
      </c>
      <c r="DE16" s="14">
        <v>122</v>
      </c>
      <c r="DF16" s="14">
        <v>122</v>
      </c>
      <c r="DG16" s="14">
        <v>122</v>
      </c>
      <c r="DH16" s="14">
        <v>122</v>
      </c>
      <c r="DI16" s="14">
        <v>122</v>
      </c>
      <c r="DJ16" s="14">
        <v>122</v>
      </c>
      <c r="DK16" s="12" t="s">
        <v>10</v>
      </c>
      <c r="DL16" s="12" t="s">
        <v>10</v>
      </c>
      <c r="DM16" s="12" t="s">
        <v>10</v>
      </c>
      <c r="DN16" s="12" t="s">
        <v>10</v>
      </c>
      <c r="DO16" s="12" t="s">
        <v>10</v>
      </c>
      <c r="DP16" s="12" t="s">
        <v>10</v>
      </c>
      <c r="DQ16" s="12" t="s">
        <v>10</v>
      </c>
      <c r="DR16" s="12" t="s">
        <v>10</v>
      </c>
      <c r="DS16" s="12" t="s">
        <v>10</v>
      </c>
      <c r="DT16" s="12" t="s">
        <v>10</v>
      </c>
      <c r="DU16" s="12" t="s">
        <v>10</v>
      </c>
      <c r="DV16" s="12" t="s">
        <v>10</v>
      </c>
      <c r="DW16" s="12" t="s">
        <v>10</v>
      </c>
      <c r="DX16" s="12" t="s">
        <v>10</v>
      </c>
      <c r="DY16" s="12" t="s">
        <v>10</v>
      </c>
      <c r="DZ16" s="12" t="s">
        <v>10</v>
      </c>
      <c r="EA16" s="12" t="s">
        <v>10</v>
      </c>
      <c r="EB16" s="12" t="s">
        <v>10</v>
      </c>
    </row>
    <row r="17" spans="2:132" ht="13" customHeight="1">
      <c r="B17" s="39"/>
      <c r="C17" s="39"/>
      <c r="D17" s="39"/>
      <c r="E17" s="40"/>
      <c r="F17" s="40"/>
      <c r="G17" s="40"/>
      <c r="H17" s="40"/>
      <c r="I17" s="40"/>
      <c r="J17" s="40"/>
      <c r="K17" s="40"/>
      <c r="L17" s="40"/>
      <c r="M17" s="40"/>
      <c r="N17" s="40"/>
      <c r="O17" s="40"/>
      <c r="P17" s="40"/>
      <c r="Q17" s="40"/>
      <c r="R17" s="43"/>
      <c r="S17" s="44"/>
      <c r="T17" s="44"/>
      <c r="U17" s="44"/>
      <c r="V17" s="44"/>
      <c r="W17" s="44"/>
      <c r="X17" s="44"/>
      <c r="Y17" s="45"/>
      <c r="AB17" s="39"/>
      <c r="AC17" s="39"/>
      <c r="AD17" s="39"/>
      <c r="AE17" s="40"/>
      <c r="AF17" s="40"/>
      <c r="AG17" s="40"/>
      <c r="AH17" s="40"/>
      <c r="AI17" s="40"/>
      <c r="AJ17" s="40"/>
      <c r="AK17" s="40"/>
      <c r="AL17" s="40"/>
      <c r="AM17" s="40"/>
      <c r="AN17" s="40"/>
      <c r="AO17" s="40"/>
      <c r="AP17" s="40"/>
      <c r="AQ17" s="40"/>
      <c r="AR17" s="41"/>
      <c r="AS17" s="42"/>
      <c r="AT17" s="42"/>
      <c r="AU17" s="42"/>
      <c r="AV17" s="42"/>
      <c r="AW17" s="42"/>
      <c r="AX17" s="42"/>
      <c r="AY17" s="81"/>
      <c r="CJ17" s="12" t="s">
        <v>47</v>
      </c>
      <c r="CK17" s="14">
        <v>490</v>
      </c>
      <c r="CL17" s="14">
        <v>1</v>
      </c>
      <c r="CM17" s="14">
        <v>2</v>
      </c>
      <c r="CN17" s="14">
        <v>3</v>
      </c>
      <c r="CO17" s="12" t="s">
        <v>30</v>
      </c>
      <c r="CP17" s="12" t="s">
        <v>30</v>
      </c>
      <c r="CQ17" s="12" t="s">
        <v>30</v>
      </c>
      <c r="CR17" s="12" t="s">
        <v>30</v>
      </c>
      <c r="CS17" s="12" t="s">
        <v>30</v>
      </c>
      <c r="CT17" s="12" t="s">
        <v>30</v>
      </c>
      <c r="CU17" s="12" t="s">
        <v>30</v>
      </c>
      <c r="CV17" s="12" t="s">
        <v>30</v>
      </c>
      <c r="CW17" s="14">
        <v>122</v>
      </c>
      <c r="CX17" s="14">
        <v>122</v>
      </c>
      <c r="CY17" s="14">
        <v>122</v>
      </c>
      <c r="CZ17" s="14">
        <v>122</v>
      </c>
      <c r="DA17" s="14">
        <v>122</v>
      </c>
      <c r="DB17" s="14">
        <v>122</v>
      </c>
      <c r="DC17" s="14">
        <v>122</v>
      </c>
      <c r="DD17" s="14">
        <v>122</v>
      </c>
      <c r="DE17" s="14">
        <v>122</v>
      </c>
      <c r="DF17" s="14">
        <v>122</v>
      </c>
      <c r="DG17" s="14">
        <v>122</v>
      </c>
      <c r="DH17" s="14">
        <v>122</v>
      </c>
      <c r="DI17" s="14">
        <v>122</v>
      </c>
      <c r="DJ17" s="14">
        <v>122</v>
      </c>
      <c r="DK17" s="12" t="s">
        <v>10</v>
      </c>
      <c r="DL17" s="12" t="s">
        <v>10</v>
      </c>
      <c r="DM17" s="12" t="s">
        <v>10</v>
      </c>
      <c r="DN17" s="12" t="s">
        <v>10</v>
      </c>
      <c r="DO17" s="12" t="s">
        <v>10</v>
      </c>
      <c r="DP17" s="12" t="s">
        <v>10</v>
      </c>
      <c r="DQ17" s="12" t="s">
        <v>10</v>
      </c>
      <c r="DR17" s="12" t="s">
        <v>10</v>
      </c>
      <c r="DS17" s="12" t="s">
        <v>10</v>
      </c>
      <c r="DT17" s="12" t="s">
        <v>10</v>
      </c>
      <c r="DU17" s="12" t="s">
        <v>10</v>
      </c>
      <c r="DV17" s="12" t="s">
        <v>10</v>
      </c>
      <c r="DW17" s="12" t="s">
        <v>10</v>
      </c>
      <c r="DX17" s="12" t="s">
        <v>10</v>
      </c>
      <c r="DY17" s="12" t="s">
        <v>10</v>
      </c>
      <c r="DZ17" s="12" t="s">
        <v>10</v>
      </c>
      <c r="EA17" s="12" t="s">
        <v>10</v>
      </c>
      <c r="EB17" s="12" t="s">
        <v>10</v>
      </c>
    </row>
    <row r="18" spans="2:132" ht="13" customHeight="1">
      <c r="B18" s="39" t="s">
        <v>13</v>
      </c>
      <c r="C18" s="39"/>
      <c r="D18" s="39"/>
      <c r="E18" s="40" t="s">
        <v>14</v>
      </c>
      <c r="F18" s="40"/>
      <c r="G18" s="40"/>
      <c r="H18" s="40"/>
      <c r="I18" s="40"/>
      <c r="J18" s="40"/>
      <c r="K18" s="40"/>
      <c r="L18" s="40"/>
      <c r="M18" s="40"/>
      <c r="N18" s="40"/>
      <c r="O18" s="40"/>
      <c r="P18" s="40"/>
      <c r="Q18" s="40"/>
      <c r="R18" s="61"/>
      <c r="S18" s="62"/>
      <c r="T18" s="62"/>
      <c r="U18" s="62"/>
      <c r="V18" s="62"/>
      <c r="W18" s="62"/>
      <c r="X18" s="62"/>
      <c r="Y18" s="63"/>
      <c r="AB18" s="39" t="s">
        <v>88</v>
      </c>
      <c r="AC18" s="39"/>
      <c r="AD18" s="39"/>
      <c r="AE18" s="40" t="s">
        <v>89</v>
      </c>
      <c r="AF18" s="40"/>
      <c r="AG18" s="40"/>
      <c r="AH18" s="40"/>
      <c r="AI18" s="40"/>
      <c r="AJ18" s="40"/>
      <c r="AK18" s="40"/>
      <c r="AL18" s="40"/>
      <c r="AM18" s="40"/>
      <c r="AN18" s="40"/>
      <c r="AO18" s="40"/>
      <c r="AP18" s="40"/>
      <c r="AQ18" s="40"/>
      <c r="AR18" s="43"/>
      <c r="AS18" s="44"/>
      <c r="AT18" s="44"/>
      <c r="AU18" s="44"/>
      <c r="AV18" s="44"/>
      <c r="AW18" s="44"/>
      <c r="AX18" s="44"/>
      <c r="AY18" s="45"/>
      <c r="CJ18" s="15" t="s">
        <v>49</v>
      </c>
      <c r="CK18" s="16">
        <v>520</v>
      </c>
      <c r="CL18" s="80" t="s">
        <v>50</v>
      </c>
      <c r="CM18" s="15" t="s">
        <v>30</v>
      </c>
      <c r="CN18" s="17">
        <v>6</v>
      </c>
      <c r="CO18" s="12" t="s">
        <v>10</v>
      </c>
      <c r="CP18" s="13">
        <v>129</v>
      </c>
      <c r="CQ18" s="13">
        <v>129</v>
      </c>
      <c r="CR18" s="13">
        <v>129</v>
      </c>
      <c r="CS18" s="13">
        <v>129</v>
      </c>
      <c r="CT18" s="13">
        <v>129</v>
      </c>
      <c r="CU18" s="13">
        <v>129</v>
      </c>
      <c r="CV18" s="13">
        <v>129</v>
      </c>
      <c r="CW18" s="13">
        <v>129</v>
      </c>
      <c r="CX18" s="13">
        <v>129</v>
      </c>
      <c r="CY18" s="13">
        <v>120</v>
      </c>
      <c r="CZ18" s="13">
        <v>114</v>
      </c>
      <c r="DA18" s="13">
        <v>108</v>
      </c>
      <c r="DB18" s="13">
        <v>103</v>
      </c>
      <c r="DC18" s="13">
        <v>100</v>
      </c>
      <c r="DD18" s="13">
        <v>95</v>
      </c>
      <c r="DE18" s="13">
        <v>93</v>
      </c>
      <c r="DF18" s="13">
        <v>90</v>
      </c>
      <c r="DG18" s="13">
        <v>87</v>
      </c>
      <c r="DH18" s="13">
        <v>85</v>
      </c>
      <c r="DI18" s="13">
        <v>83</v>
      </c>
      <c r="DJ18" s="13">
        <v>82</v>
      </c>
      <c r="DK18" s="13">
        <v>81</v>
      </c>
      <c r="DL18" s="13">
        <v>79</v>
      </c>
      <c r="DM18" s="13">
        <v>77</v>
      </c>
      <c r="DN18" s="13">
        <v>76</v>
      </c>
      <c r="DO18" s="13">
        <v>75</v>
      </c>
      <c r="DP18" s="13">
        <v>74</v>
      </c>
      <c r="DQ18" s="13">
        <v>72</v>
      </c>
      <c r="DR18" s="13">
        <v>71</v>
      </c>
      <c r="DS18" s="13">
        <v>69</v>
      </c>
      <c r="DT18" s="13">
        <v>64</v>
      </c>
      <c r="DU18" s="13">
        <v>52</v>
      </c>
      <c r="DV18" s="13">
        <v>42</v>
      </c>
      <c r="DW18" s="13">
        <v>33</v>
      </c>
      <c r="DX18" s="13">
        <v>27</v>
      </c>
      <c r="DY18" s="13">
        <v>21</v>
      </c>
      <c r="DZ18" s="13">
        <v>17</v>
      </c>
      <c r="EA18" s="13">
        <v>14</v>
      </c>
      <c r="EB18" s="13">
        <v>11</v>
      </c>
    </row>
    <row r="19" spans="2:132" ht="13" customHeight="1">
      <c r="B19" s="39"/>
      <c r="C19" s="39"/>
      <c r="D19" s="39"/>
      <c r="E19" s="40"/>
      <c r="F19" s="40"/>
      <c r="G19" s="40"/>
      <c r="H19" s="40"/>
      <c r="I19" s="40"/>
      <c r="J19" s="40"/>
      <c r="K19" s="40"/>
      <c r="L19" s="40"/>
      <c r="M19" s="40"/>
      <c r="N19" s="40"/>
      <c r="O19" s="40"/>
      <c r="P19" s="40"/>
      <c r="Q19" s="40"/>
      <c r="R19" s="61"/>
      <c r="S19" s="62"/>
      <c r="T19" s="62"/>
      <c r="U19" s="62"/>
      <c r="V19" s="62"/>
      <c r="W19" s="62"/>
      <c r="X19" s="62"/>
      <c r="Y19" s="63"/>
      <c r="AB19" s="39"/>
      <c r="AC19" s="39"/>
      <c r="AD19" s="39"/>
      <c r="AE19" s="40"/>
      <c r="AF19" s="40"/>
      <c r="AG19" s="40"/>
      <c r="AH19" s="40"/>
      <c r="AI19" s="40"/>
      <c r="AJ19" s="40"/>
      <c r="AK19" s="40"/>
      <c r="AL19" s="40"/>
      <c r="AM19" s="40"/>
      <c r="AN19" s="40"/>
      <c r="AO19" s="40"/>
      <c r="AP19" s="40"/>
      <c r="AQ19" s="40"/>
      <c r="AR19" s="43"/>
      <c r="AS19" s="44"/>
      <c r="AT19" s="44"/>
      <c r="AU19" s="44"/>
      <c r="AV19" s="44"/>
      <c r="AW19" s="44"/>
      <c r="AX19" s="44"/>
      <c r="AY19" s="45"/>
      <c r="CJ19" s="15" t="s">
        <v>51</v>
      </c>
      <c r="CK19" s="16">
        <v>480</v>
      </c>
      <c r="CL19" s="80"/>
      <c r="CM19" s="15" t="s">
        <v>30</v>
      </c>
      <c r="CN19" s="17">
        <v>6</v>
      </c>
      <c r="CO19" s="12" t="s">
        <v>10</v>
      </c>
      <c r="CP19" s="13">
        <v>120</v>
      </c>
      <c r="CQ19" s="13">
        <v>120</v>
      </c>
      <c r="CR19" s="13">
        <v>120</v>
      </c>
      <c r="CS19" s="13">
        <v>120</v>
      </c>
      <c r="CT19" s="13">
        <v>120</v>
      </c>
      <c r="CU19" s="13">
        <v>120</v>
      </c>
      <c r="CV19" s="13">
        <v>120</v>
      </c>
      <c r="CW19" s="13">
        <v>120</v>
      </c>
      <c r="CX19" s="13">
        <v>120</v>
      </c>
      <c r="CY19" s="13">
        <v>117</v>
      </c>
      <c r="CZ19" s="13">
        <v>113</v>
      </c>
      <c r="DA19" s="13">
        <v>108</v>
      </c>
      <c r="DB19" s="13">
        <v>103</v>
      </c>
      <c r="DC19" s="13">
        <v>100</v>
      </c>
      <c r="DD19" s="13">
        <v>96</v>
      </c>
      <c r="DE19" s="13">
        <v>93</v>
      </c>
      <c r="DF19" s="13">
        <v>90</v>
      </c>
      <c r="DG19" s="13">
        <v>87</v>
      </c>
      <c r="DH19" s="13">
        <v>85</v>
      </c>
      <c r="DI19" s="13">
        <v>83</v>
      </c>
      <c r="DJ19" s="13">
        <v>82</v>
      </c>
      <c r="DK19" s="13">
        <v>81</v>
      </c>
      <c r="DL19" s="13">
        <v>79</v>
      </c>
      <c r="DM19" s="13">
        <v>77</v>
      </c>
      <c r="DN19" s="13">
        <v>76</v>
      </c>
      <c r="DO19" s="13">
        <v>75</v>
      </c>
      <c r="DP19" s="13">
        <v>74</v>
      </c>
      <c r="DQ19" s="13">
        <v>72</v>
      </c>
      <c r="DR19" s="13">
        <v>71</v>
      </c>
      <c r="DS19" s="13">
        <v>69</v>
      </c>
      <c r="DT19" s="13">
        <v>64</v>
      </c>
      <c r="DU19" s="13">
        <v>52</v>
      </c>
      <c r="DV19" s="13">
        <v>42</v>
      </c>
      <c r="DW19" s="13">
        <v>33</v>
      </c>
      <c r="DX19" s="13">
        <v>27</v>
      </c>
      <c r="DY19" s="13">
        <v>21</v>
      </c>
      <c r="DZ19" s="13">
        <v>17</v>
      </c>
      <c r="EA19" s="13">
        <v>14</v>
      </c>
      <c r="EB19" s="13">
        <v>11</v>
      </c>
    </row>
    <row r="20" spans="2:132" ht="13" customHeight="1">
      <c r="B20" s="39" t="s">
        <v>99</v>
      </c>
      <c r="C20" s="39"/>
      <c r="D20" s="39"/>
      <c r="E20" s="40" t="s">
        <v>58</v>
      </c>
      <c r="F20" s="40"/>
      <c r="G20" s="40"/>
      <c r="H20" s="40"/>
      <c r="I20" s="40"/>
      <c r="J20" s="40"/>
      <c r="K20" s="40"/>
      <c r="L20" s="40"/>
      <c r="M20" s="40"/>
      <c r="N20" s="40"/>
      <c r="O20" s="40"/>
      <c r="P20" s="40"/>
      <c r="Q20" s="40"/>
      <c r="R20" s="36" t="str">
        <f>IFERROR(VLOOKUP(R18,$CJ$3:$EB$29,MATCH(R16,$CJ$3:$EB$3,0),FALSE),"0")</f>
        <v>0</v>
      </c>
      <c r="S20" s="37"/>
      <c r="T20" s="37"/>
      <c r="U20" s="37"/>
      <c r="V20" s="37" t="str">
        <f>IFERROR(VLOOKUP(V18,$CJ$3:$EB$29,MATCH(V16,$CJ$3:$EB$3,0),FALSE),"0")</f>
        <v>0</v>
      </c>
      <c r="W20" s="37"/>
      <c r="X20" s="37"/>
      <c r="Y20" s="38"/>
      <c r="AB20" s="39" t="s">
        <v>7</v>
      </c>
      <c r="AC20" s="39"/>
      <c r="AD20" s="39"/>
      <c r="AE20" s="40" t="s">
        <v>90</v>
      </c>
      <c r="AF20" s="40"/>
      <c r="AG20" s="40"/>
      <c r="AH20" s="40"/>
      <c r="AI20" s="40"/>
      <c r="AJ20" s="40"/>
      <c r="AK20" s="40"/>
      <c r="AL20" s="40"/>
      <c r="AM20" s="40"/>
      <c r="AN20" s="40"/>
      <c r="AO20" s="40"/>
      <c r="AP20" s="40"/>
      <c r="AQ20" s="40"/>
      <c r="AR20" s="43"/>
      <c r="AS20" s="44"/>
      <c r="AT20" s="44"/>
      <c r="AU20" s="44"/>
      <c r="AV20" s="44"/>
      <c r="AW20" s="44"/>
      <c r="AX20" s="44"/>
      <c r="AY20" s="45"/>
      <c r="CJ20" s="15" t="s">
        <v>54</v>
      </c>
      <c r="CK20" s="16">
        <v>480</v>
      </c>
      <c r="CL20" s="15" t="s">
        <v>50</v>
      </c>
      <c r="CM20" s="15" t="s">
        <v>30</v>
      </c>
      <c r="CN20" s="17">
        <v>8</v>
      </c>
      <c r="CO20" s="13">
        <v>114</v>
      </c>
      <c r="CP20" s="13">
        <v>114</v>
      </c>
      <c r="CQ20" s="13">
        <v>114</v>
      </c>
      <c r="CR20" s="13">
        <v>114</v>
      </c>
      <c r="CS20" s="13">
        <v>114</v>
      </c>
      <c r="CT20" s="13">
        <v>114</v>
      </c>
      <c r="CU20" s="13">
        <v>114</v>
      </c>
      <c r="CV20" s="13">
        <v>114</v>
      </c>
      <c r="CW20" s="13">
        <v>114</v>
      </c>
      <c r="CX20" s="13">
        <v>114</v>
      </c>
      <c r="CY20" s="13">
        <v>104</v>
      </c>
      <c r="CZ20" s="13">
        <v>97</v>
      </c>
      <c r="DA20" s="13">
        <v>93</v>
      </c>
      <c r="DB20" s="13">
        <v>88</v>
      </c>
      <c r="DC20" s="13">
        <v>85</v>
      </c>
      <c r="DD20" s="13">
        <v>81</v>
      </c>
      <c r="DE20" s="13">
        <v>79</v>
      </c>
      <c r="DF20" s="13">
        <v>76</v>
      </c>
      <c r="DG20" s="13">
        <v>74</v>
      </c>
      <c r="DH20" s="13">
        <v>72</v>
      </c>
      <c r="DI20" s="13">
        <v>71</v>
      </c>
      <c r="DJ20" s="13">
        <v>69</v>
      </c>
      <c r="DK20" s="13">
        <v>69</v>
      </c>
      <c r="DL20" s="13">
        <v>68</v>
      </c>
      <c r="DM20" s="13">
        <v>67</v>
      </c>
      <c r="DN20" s="12" t="s">
        <v>10</v>
      </c>
      <c r="DO20" s="12" t="s">
        <v>10</v>
      </c>
      <c r="DP20" s="12" t="s">
        <v>10</v>
      </c>
      <c r="DQ20" s="12" t="s">
        <v>10</v>
      </c>
      <c r="DR20" s="12" t="s">
        <v>10</v>
      </c>
      <c r="DS20" s="12" t="s">
        <v>10</v>
      </c>
      <c r="DT20" s="12" t="s">
        <v>10</v>
      </c>
      <c r="DU20" s="12" t="s">
        <v>10</v>
      </c>
      <c r="DV20" s="12" t="s">
        <v>10</v>
      </c>
      <c r="DW20" s="12" t="s">
        <v>10</v>
      </c>
      <c r="DX20" s="12" t="s">
        <v>10</v>
      </c>
      <c r="DY20" s="12" t="s">
        <v>10</v>
      </c>
      <c r="DZ20" s="12" t="s">
        <v>10</v>
      </c>
      <c r="EA20" s="12" t="s">
        <v>10</v>
      </c>
      <c r="EB20" s="12" t="s">
        <v>10</v>
      </c>
    </row>
    <row r="21" spans="2:132" ht="13" customHeight="1">
      <c r="B21" s="39"/>
      <c r="C21" s="39"/>
      <c r="D21" s="39"/>
      <c r="E21" s="40"/>
      <c r="F21" s="40"/>
      <c r="G21" s="40"/>
      <c r="H21" s="40"/>
      <c r="I21" s="40"/>
      <c r="J21" s="40"/>
      <c r="K21" s="40"/>
      <c r="L21" s="40"/>
      <c r="M21" s="40"/>
      <c r="N21" s="40"/>
      <c r="O21" s="40"/>
      <c r="P21" s="40"/>
      <c r="Q21" s="40"/>
      <c r="R21" s="36"/>
      <c r="S21" s="37"/>
      <c r="T21" s="37"/>
      <c r="U21" s="37"/>
      <c r="V21" s="37"/>
      <c r="W21" s="37"/>
      <c r="X21" s="37"/>
      <c r="Y21" s="38"/>
      <c r="AB21" s="39"/>
      <c r="AC21" s="39"/>
      <c r="AD21" s="39"/>
      <c r="AE21" s="40"/>
      <c r="AF21" s="40"/>
      <c r="AG21" s="40"/>
      <c r="AH21" s="40"/>
      <c r="AI21" s="40"/>
      <c r="AJ21" s="40"/>
      <c r="AK21" s="40"/>
      <c r="AL21" s="40"/>
      <c r="AM21" s="40"/>
      <c r="AN21" s="40"/>
      <c r="AO21" s="40"/>
      <c r="AP21" s="40"/>
      <c r="AQ21" s="40"/>
      <c r="AR21" s="43"/>
      <c r="AS21" s="44"/>
      <c r="AT21" s="44"/>
      <c r="AU21" s="44"/>
      <c r="AV21" s="44"/>
      <c r="AW21" s="44"/>
      <c r="AX21" s="44"/>
      <c r="AY21" s="45"/>
      <c r="CJ21" s="15" t="s">
        <v>55</v>
      </c>
      <c r="CK21" s="16">
        <v>450</v>
      </c>
      <c r="CL21" s="15" t="s">
        <v>50</v>
      </c>
      <c r="CM21" s="15" t="s">
        <v>30</v>
      </c>
      <c r="CN21" s="17">
        <v>8</v>
      </c>
      <c r="CO21" s="13">
        <v>112</v>
      </c>
      <c r="CP21" s="13">
        <v>112</v>
      </c>
      <c r="CQ21" s="13">
        <v>112</v>
      </c>
      <c r="CR21" s="13">
        <v>112</v>
      </c>
      <c r="CS21" s="13">
        <v>112</v>
      </c>
      <c r="CT21" s="13">
        <v>112</v>
      </c>
      <c r="CU21" s="13">
        <v>112</v>
      </c>
      <c r="CV21" s="13">
        <v>112</v>
      </c>
      <c r="CW21" s="13">
        <v>112</v>
      </c>
      <c r="CX21" s="13">
        <v>112</v>
      </c>
      <c r="CY21" s="13">
        <v>103</v>
      </c>
      <c r="CZ21" s="13">
        <v>97</v>
      </c>
      <c r="DA21" s="13">
        <v>93</v>
      </c>
      <c r="DB21" s="13">
        <v>88</v>
      </c>
      <c r="DC21" s="13">
        <v>85</v>
      </c>
      <c r="DD21" s="13">
        <v>81</v>
      </c>
      <c r="DE21" s="13">
        <v>79</v>
      </c>
      <c r="DF21" s="13">
        <v>76</v>
      </c>
      <c r="DG21" s="13">
        <v>74</v>
      </c>
      <c r="DH21" s="13">
        <v>72</v>
      </c>
      <c r="DI21" s="13">
        <v>71</v>
      </c>
      <c r="DJ21" s="13">
        <v>69</v>
      </c>
      <c r="DK21" s="13">
        <v>69</v>
      </c>
      <c r="DL21" s="13">
        <v>68</v>
      </c>
      <c r="DM21" s="13">
        <v>67</v>
      </c>
      <c r="DN21" s="12" t="s">
        <v>10</v>
      </c>
      <c r="DO21" s="12" t="s">
        <v>10</v>
      </c>
      <c r="DP21" s="12" t="s">
        <v>10</v>
      </c>
      <c r="DQ21" s="12" t="s">
        <v>10</v>
      </c>
      <c r="DR21" s="12" t="s">
        <v>10</v>
      </c>
      <c r="DS21" s="12" t="s">
        <v>10</v>
      </c>
      <c r="DT21" s="12" t="s">
        <v>10</v>
      </c>
      <c r="DU21" s="12" t="s">
        <v>10</v>
      </c>
      <c r="DV21" s="12" t="s">
        <v>10</v>
      </c>
      <c r="DW21" s="12" t="s">
        <v>10</v>
      </c>
      <c r="DX21" s="12" t="s">
        <v>10</v>
      </c>
      <c r="DY21" s="12" t="s">
        <v>10</v>
      </c>
      <c r="DZ21" s="12" t="s">
        <v>10</v>
      </c>
      <c r="EA21" s="12" t="s">
        <v>10</v>
      </c>
      <c r="EB21" s="12" t="s">
        <v>10</v>
      </c>
    </row>
    <row r="22" spans="2:132" ht="13" customHeight="1">
      <c r="B22" s="30" t="s">
        <v>1</v>
      </c>
      <c r="C22" s="31"/>
      <c r="D22" s="32"/>
      <c r="E22" s="46" t="s">
        <v>102</v>
      </c>
      <c r="F22" s="47"/>
      <c r="G22" s="47"/>
      <c r="H22" s="47"/>
      <c r="I22" s="47"/>
      <c r="J22" s="47"/>
      <c r="K22" s="47"/>
      <c r="L22" s="47"/>
      <c r="M22" s="47"/>
      <c r="N22" s="47"/>
      <c r="O22" s="47"/>
      <c r="P22" s="47"/>
      <c r="Q22" s="48"/>
      <c r="R22" s="64">
        <f>IFERROR(VLOOKUP(R18,$CJ$45:$CK$70,2,TRUE),0)</f>
        <v>0</v>
      </c>
      <c r="S22" s="56"/>
      <c r="T22" s="56"/>
      <c r="U22" s="65"/>
      <c r="V22" s="55">
        <f>IFERROR(VLOOKUP(V18,$CJ$45:$CK$70,2,TRUE),0)</f>
        <v>0</v>
      </c>
      <c r="W22" s="56"/>
      <c r="X22" s="56"/>
      <c r="Y22" s="57"/>
      <c r="AB22" s="39" t="s">
        <v>91</v>
      </c>
      <c r="AC22" s="39"/>
      <c r="AD22" s="39"/>
      <c r="AE22" s="40" t="s">
        <v>92</v>
      </c>
      <c r="AF22" s="40"/>
      <c r="AG22" s="40"/>
      <c r="AH22" s="40"/>
      <c r="AI22" s="40"/>
      <c r="AJ22" s="40"/>
      <c r="AK22" s="40"/>
      <c r="AL22" s="40"/>
      <c r="AM22" s="40"/>
      <c r="AN22" s="40"/>
      <c r="AO22" s="40"/>
      <c r="AP22" s="40"/>
      <c r="AQ22" s="40"/>
      <c r="AR22" s="43"/>
      <c r="AS22" s="44"/>
      <c r="AT22" s="44"/>
      <c r="AU22" s="44"/>
      <c r="AV22" s="44"/>
      <c r="AW22" s="44"/>
      <c r="AX22" s="44"/>
      <c r="AY22" s="45"/>
      <c r="CJ22" s="15" t="s">
        <v>56</v>
      </c>
      <c r="CK22" s="16">
        <v>520</v>
      </c>
      <c r="CL22" s="15" t="s">
        <v>50</v>
      </c>
      <c r="CM22" s="15" t="s">
        <v>30</v>
      </c>
      <c r="CN22" s="17">
        <v>7</v>
      </c>
      <c r="CO22" s="12" t="s">
        <v>10</v>
      </c>
      <c r="CP22" s="13">
        <v>129</v>
      </c>
      <c r="CQ22" s="13">
        <v>129</v>
      </c>
      <c r="CR22" s="13">
        <v>129</v>
      </c>
      <c r="CS22" s="13">
        <v>129</v>
      </c>
      <c r="CT22" s="13">
        <v>129</v>
      </c>
      <c r="CU22" s="13">
        <v>129</v>
      </c>
      <c r="CV22" s="13">
        <v>129</v>
      </c>
      <c r="CW22" s="13">
        <v>129</v>
      </c>
      <c r="CX22" s="13">
        <v>129</v>
      </c>
      <c r="CY22" s="13">
        <v>125</v>
      </c>
      <c r="CZ22" s="13">
        <v>120</v>
      </c>
      <c r="DA22" s="13">
        <v>114</v>
      </c>
      <c r="DB22" s="13">
        <v>107</v>
      </c>
      <c r="DC22" s="13">
        <v>103</v>
      </c>
      <c r="DD22" s="13">
        <v>99</v>
      </c>
      <c r="DE22" s="13">
        <v>96</v>
      </c>
      <c r="DF22" s="13">
        <v>93</v>
      </c>
      <c r="DG22" s="13">
        <v>90</v>
      </c>
      <c r="DH22" s="13">
        <v>88</v>
      </c>
      <c r="DI22" s="13">
        <v>86</v>
      </c>
      <c r="DJ22" s="13">
        <v>84</v>
      </c>
      <c r="DK22" s="13">
        <v>83</v>
      </c>
      <c r="DL22" s="13">
        <v>82</v>
      </c>
      <c r="DM22" s="13">
        <v>81</v>
      </c>
      <c r="DN22" s="13">
        <v>80</v>
      </c>
      <c r="DO22" s="13">
        <v>79</v>
      </c>
      <c r="DP22" s="13">
        <v>79</v>
      </c>
      <c r="DQ22" s="13">
        <v>78</v>
      </c>
      <c r="DR22" s="13">
        <v>78</v>
      </c>
      <c r="DS22" s="13">
        <v>77</v>
      </c>
      <c r="DT22" s="13">
        <v>74</v>
      </c>
      <c r="DU22" s="13">
        <v>65</v>
      </c>
      <c r="DV22" s="13">
        <v>50</v>
      </c>
      <c r="DW22" s="13">
        <v>39</v>
      </c>
      <c r="DX22" s="13">
        <v>30</v>
      </c>
      <c r="DY22" s="13">
        <v>23</v>
      </c>
      <c r="DZ22" s="13">
        <v>18</v>
      </c>
      <c r="EA22" s="13">
        <v>14</v>
      </c>
      <c r="EB22" s="13">
        <v>11</v>
      </c>
    </row>
    <row r="23" spans="2:132" ht="13" customHeight="1">
      <c r="B23" s="33"/>
      <c r="C23" s="34"/>
      <c r="D23" s="35"/>
      <c r="E23" s="49"/>
      <c r="F23" s="50"/>
      <c r="G23" s="50"/>
      <c r="H23" s="50"/>
      <c r="I23" s="50"/>
      <c r="J23" s="50"/>
      <c r="K23" s="50"/>
      <c r="L23" s="50"/>
      <c r="M23" s="50"/>
      <c r="N23" s="50"/>
      <c r="O23" s="50"/>
      <c r="P23" s="50"/>
      <c r="Q23" s="51"/>
      <c r="R23" s="66"/>
      <c r="S23" s="59"/>
      <c r="T23" s="59"/>
      <c r="U23" s="67"/>
      <c r="V23" s="58"/>
      <c r="W23" s="59"/>
      <c r="X23" s="59"/>
      <c r="Y23" s="60"/>
      <c r="AB23" s="39"/>
      <c r="AC23" s="39"/>
      <c r="AD23" s="39"/>
      <c r="AE23" s="40"/>
      <c r="AF23" s="40"/>
      <c r="AG23" s="40"/>
      <c r="AH23" s="40"/>
      <c r="AI23" s="40"/>
      <c r="AJ23" s="40"/>
      <c r="AK23" s="40"/>
      <c r="AL23" s="40"/>
      <c r="AM23" s="40"/>
      <c r="AN23" s="40"/>
      <c r="AO23" s="40"/>
      <c r="AP23" s="40"/>
      <c r="AQ23" s="40"/>
      <c r="AR23" s="43"/>
      <c r="AS23" s="44"/>
      <c r="AT23" s="44"/>
      <c r="AU23" s="44"/>
      <c r="AV23" s="44"/>
      <c r="AW23" s="44"/>
      <c r="AX23" s="44"/>
      <c r="AY23" s="45"/>
      <c r="CJ23" s="15" t="s">
        <v>57</v>
      </c>
      <c r="CK23" s="16">
        <v>480</v>
      </c>
      <c r="CL23" s="15" t="s">
        <v>50</v>
      </c>
      <c r="CM23" s="15" t="s">
        <v>30</v>
      </c>
      <c r="CN23" s="17">
        <v>7</v>
      </c>
      <c r="CO23" s="12" t="s">
        <v>10</v>
      </c>
      <c r="CP23" s="13">
        <v>121</v>
      </c>
      <c r="CQ23" s="13">
        <v>121</v>
      </c>
      <c r="CR23" s="13">
        <v>121</v>
      </c>
      <c r="CS23" s="13">
        <v>121</v>
      </c>
      <c r="CT23" s="13">
        <v>121</v>
      </c>
      <c r="CU23" s="13">
        <v>121</v>
      </c>
      <c r="CV23" s="13">
        <v>121</v>
      </c>
      <c r="CW23" s="13">
        <v>121</v>
      </c>
      <c r="CX23" s="13">
        <v>121</v>
      </c>
      <c r="CY23" s="13">
        <v>121</v>
      </c>
      <c r="CZ23" s="13">
        <v>119</v>
      </c>
      <c r="DA23" s="13">
        <v>113</v>
      </c>
      <c r="DB23" s="13">
        <v>107</v>
      </c>
      <c r="DC23" s="13">
        <v>103</v>
      </c>
      <c r="DD23" s="13">
        <v>99</v>
      </c>
      <c r="DE23" s="13">
        <v>96</v>
      </c>
      <c r="DF23" s="13">
        <v>93</v>
      </c>
      <c r="DG23" s="13">
        <v>90</v>
      </c>
      <c r="DH23" s="13">
        <v>88</v>
      </c>
      <c r="DI23" s="13">
        <v>86</v>
      </c>
      <c r="DJ23" s="13">
        <v>84</v>
      </c>
      <c r="DK23" s="13">
        <v>83</v>
      </c>
      <c r="DL23" s="13">
        <v>82</v>
      </c>
      <c r="DM23" s="13">
        <v>81</v>
      </c>
      <c r="DN23" s="13">
        <v>80</v>
      </c>
      <c r="DO23" s="13">
        <v>79</v>
      </c>
      <c r="DP23" s="13">
        <v>79</v>
      </c>
      <c r="DQ23" s="13">
        <v>78</v>
      </c>
      <c r="DR23" s="13">
        <v>78</v>
      </c>
      <c r="DS23" s="13">
        <v>77</v>
      </c>
      <c r="DT23" s="13">
        <v>74</v>
      </c>
      <c r="DU23" s="13">
        <v>65</v>
      </c>
      <c r="DV23" s="13">
        <v>50</v>
      </c>
      <c r="DW23" s="13">
        <v>39</v>
      </c>
      <c r="DX23" s="13">
        <v>30</v>
      </c>
      <c r="DY23" s="13">
        <v>23</v>
      </c>
      <c r="DZ23" s="13">
        <v>18</v>
      </c>
      <c r="EA23" s="13">
        <v>14</v>
      </c>
      <c r="EB23" s="13">
        <v>11</v>
      </c>
    </row>
    <row r="24" spans="2:132" ht="13" customHeight="1">
      <c r="B24" s="39" t="s">
        <v>15</v>
      </c>
      <c r="C24" s="39"/>
      <c r="D24" s="39"/>
      <c r="E24" s="40" t="s">
        <v>17</v>
      </c>
      <c r="F24" s="40"/>
      <c r="G24" s="40"/>
      <c r="H24" s="40"/>
      <c r="I24" s="40"/>
      <c r="J24" s="40"/>
      <c r="K24" s="40"/>
      <c r="L24" s="40"/>
      <c r="M24" s="40"/>
      <c r="N24" s="40"/>
      <c r="O24" s="40"/>
      <c r="P24" s="40"/>
      <c r="Q24" s="40"/>
      <c r="R24" s="61"/>
      <c r="S24" s="62"/>
      <c r="T24" s="62"/>
      <c r="U24" s="62"/>
      <c r="V24" s="62"/>
      <c r="W24" s="62"/>
      <c r="X24" s="62"/>
      <c r="Y24" s="63"/>
      <c r="AB24" s="39" t="s">
        <v>93</v>
      </c>
      <c r="AC24" s="39"/>
      <c r="AD24" s="39"/>
      <c r="AE24" s="40" t="s">
        <v>94</v>
      </c>
      <c r="AF24" s="40"/>
      <c r="AG24" s="40"/>
      <c r="AH24" s="40"/>
      <c r="AI24" s="40"/>
      <c r="AJ24" s="40"/>
      <c r="AK24" s="40"/>
      <c r="AL24" s="40"/>
      <c r="AM24" s="40"/>
      <c r="AN24" s="40"/>
      <c r="AO24" s="40"/>
      <c r="AP24" s="40"/>
      <c r="AQ24" s="40"/>
      <c r="AR24" s="43"/>
      <c r="AS24" s="44"/>
      <c r="AT24" s="44"/>
      <c r="AU24" s="44"/>
      <c r="AV24" s="44"/>
      <c r="AW24" s="44"/>
      <c r="AX24" s="44"/>
      <c r="AY24" s="45"/>
      <c r="CJ24" s="15" t="s">
        <v>59</v>
      </c>
      <c r="CK24" s="16">
        <v>480</v>
      </c>
      <c r="CL24" s="15" t="s">
        <v>50</v>
      </c>
      <c r="CM24" s="15" t="s">
        <v>30</v>
      </c>
      <c r="CN24" s="17">
        <v>9</v>
      </c>
      <c r="CO24" s="13">
        <v>114</v>
      </c>
      <c r="CP24" s="13">
        <v>114</v>
      </c>
      <c r="CQ24" s="13">
        <v>114</v>
      </c>
      <c r="CR24" s="13">
        <v>114</v>
      </c>
      <c r="CS24" s="13">
        <v>114</v>
      </c>
      <c r="CT24" s="13">
        <v>114</v>
      </c>
      <c r="CU24" s="13">
        <v>114</v>
      </c>
      <c r="CV24" s="13">
        <v>114</v>
      </c>
      <c r="CW24" s="13">
        <v>114</v>
      </c>
      <c r="CX24" s="13">
        <v>114</v>
      </c>
      <c r="CY24" s="13">
        <v>103</v>
      </c>
      <c r="CZ24" s="13">
        <v>96</v>
      </c>
      <c r="DA24" s="13">
        <v>92</v>
      </c>
      <c r="DB24" s="13">
        <v>87</v>
      </c>
      <c r="DC24" s="13">
        <v>84</v>
      </c>
      <c r="DD24" s="13">
        <v>81</v>
      </c>
      <c r="DE24" s="13">
        <v>79</v>
      </c>
      <c r="DF24" s="13">
        <v>76</v>
      </c>
      <c r="DG24" s="13">
        <v>74</v>
      </c>
      <c r="DH24" s="13">
        <v>73</v>
      </c>
      <c r="DI24" s="13">
        <v>71</v>
      </c>
      <c r="DJ24" s="13">
        <v>70</v>
      </c>
      <c r="DK24" s="13">
        <v>69</v>
      </c>
      <c r="DL24" s="13">
        <v>68</v>
      </c>
      <c r="DM24" s="13">
        <v>66</v>
      </c>
      <c r="DN24" s="13">
        <v>65</v>
      </c>
      <c r="DO24" s="12" t="s">
        <v>10</v>
      </c>
      <c r="DP24" s="12" t="s">
        <v>10</v>
      </c>
      <c r="DQ24" s="12" t="s">
        <v>10</v>
      </c>
      <c r="DR24" s="12" t="s">
        <v>10</v>
      </c>
      <c r="DS24" s="12" t="s">
        <v>10</v>
      </c>
      <c r="DT24" s="12" t="s">
        <v>10</v>
      </c>
      <c r="DU24" s="12" t="s">
        <v>10</v>
      </c>
      <c r="DV24" s="12" t="s">
        <v>10</v>
      </c>
      <c r="DW24" s="12" t="s">
        <v>10</v>
      </c>
      <c r="DX24" s="12" t="s">
        <v>10</v>
      </c>
      <c r="DY24" s="12" t="s">
        <v>10</v>
      </c>
      <c r="DZ24" s="12" t="s">
        <v>10</v>
      </c>
      <c r="EA24" s="12" t="s">
        <v>10</v>
      </c>
      <c r="EB24" s="12" t="s">
        <v>10</v>
      </c>
    </row>
    <row r="25" spans="2:132" ht="13" customHeight="1">
      <c r="B25" s="39"/>
      <c r="C25" s="39"/>
      <c r="D25" s="39"/>
      <c r="E25" s="40"/>
      <c r="F25" s="40"/>
      <c r="G25" s="40"/>
      <c r="H25" s="40"/>
      <c r="I25" s="40"/>
      <c r="J25" s="40"/>
      <c r="K25" s="40"/>
      <c r="L25" s="40"/>
      <c r="M25" s="40"/>
      <c r="N25" s="40"/>
      <c r="O25" s="40"/>
      <c r="P25" s="40"/>
      <c r="Q25" s="40"/>
      <c r="R25" s="61"/>
      <c r="S25" s="62"/>
      <c r="T25" s="62"/>
      <c r="U25" s="62"/>
      <c r="V25" s="62"/>
      <c r="W25" s="62"/>
      <c r="X25" s="62"/>
      <c r="Y25" s="63"/>
      <c r="AB25" s="39"/>
      <c r="AC25" s="39"/>
      <c r="AD25" s="39"/>
      <c r="AE25" s="40"/>
      <c r="AF25" s="40"/>
      <c r="AG25" s="40"/>
      <c r="AH25" s="40"/>
      <c r="AI25" s="40"/>
      <c r="AJ25" s="40"/>
      <c r="AK25" s="40"/>
      <c r="AL25" s="40"/>
      <c r="AM25" s="40"/>
      <c r="AN25" s="40"/>
      <c r="AO25" s="40"/>
      <c r="AP25" s="40"/>
      <c r="AQ25" s="40"/>
      <c r="AR25" s="43"/>
      <c r="AS25" s="44"/>
      <c r="AT25" s="44"/>
      <c r="AU25" s="44"/>
      <c r="AV25" s="44"/>
      <c r="AW25" s="44"/>
      <c r="AX25" s="44"/>
      <c r="AY25" s="45"/>
      <c r="CJ25" s="15" t="s">
        <v>60</v>
      </c>
      <c r="CK25" s="16">
        <v>450</v>
      </c>
      <c r="CL25" s="15" t="s">
        <v>50</v>
      </c>
      <c r="CM25" s="15" t="s">
        <v>30</v>
      </c>
      <c r="CN25" s="17">
        <v>9</v>
      </c>
      <c r="CO25" s="13">
        <v>112</v>
      </c>
      <c r="CP25" s="13">
        <v>112</v>
      </c>
      <c r="CQ25" s="13">
        <v>112</v>
      </c>
      <c r="CR25" s="13">
        <v>112</v>
      </c>
      <c r="CS25" s="13">
        <v>112</v>
      </c>
      <c r="CT25" s="13">
        <v>112</v>
      </c>
      <c r="CU25" s="13">
        <v>112</v>
      </c>
      <c r="CV25" s="13">
        <v>112</v>
      </c>
      <c r="CW25" s="13">
        <v>112</v>
      </c>
      <c r="CX25" s="13">
        <v>112</v>
      </c>
      <c r="CY25" s="13">
        <v>102</v>
      </c>
      <c r="CZ25" s="13">
        <v>96</v>
      </c>
      <c r="DA25" s="13">
        <v>92</v>
      </c>
      <c r="DB25" s="13">
        <v>87</v>
      </c>
      <c r="DC25" s="13">
        <v>84</v>
      </c>
      <c r="DD25" s="13">
        <v>81</v>
      </c>
      <c r="DE25" s="13">
        <v>79</v>
      </c>
      <c r="DF25" s="13">
        <v>76</v>
      </c>
      <c r="DG25" s="13">
        <v>74</v>
      </c>
      <c r="DH25" s="13">
        <v>73</v>
      </c>
      <c r="DI25" s="13">
        <v>71</v>
      </c>
      <c r="DJ25" s="13">
        <v>70</v>
      </c>
      <c r="DK25" s="13">
        <v>69</v>
      </c>
      <c r="DL25" s="13">
        <v>68</v>
      </c>
      <c r="DM25" s="13">
        <v>66</v>
      </c>
      <c r="DN25" s="13">
        <v>65</v>
      </c>
      <c r="DO25" s="12" t="s">
        <v>10</v>
      </c>
      <c r="DP25" s="12" t="s">
        <v>10</v>
      </c>
      <c r="DQ25" s="12" t="s">
        <v>10</v>
      </c>
      <c r="DR25" s="12" t="s">
        <v>10</v>
      </c>
      <c r="DS25" s="12" t="s">
        <v>10</v>
      </c>
      <c r="DT25" s="12" t="s">
        <v>10</v>
      </c>
      <c r="DU25" s="12" t="s">
        <v>10</v>
      </c>
      <c r="DV25" s="12" t="s">
        <v>10</v>
      </c>
      <c r="DW25" s="12" t="s">
        <v>10</v>
      </c>
      <c r="DX25" s="12" t="s">
        <v>10</v>
      </c>
      <c r="DY25" s="12" t="s">
        <v>10</v>
      </c>
      <c r="DZ25" s="12" t="s">
        <v>10</v>
      </c>
      <c r="EA25" s="12" t="s">
        <v>10</v>
      </c>
      <c r="EB25" s="12" t="s">
        <v>10</v>
      </c>
    </row>
    <row r="26" spans="2:132" ht="13" customHeight="1">
      <c r="B26" s="39" t="s">
        <v>100</v>
      </c>
      <c r="C26" s="39"/>
      <c r="D26" s="39"/>
      <c r="E26" s="40" t="s">
        <v>58</v>
      </c>
      <c r="F26" s="40"/>
      <c r="G26" s="40"/>
      <c r="H26" s="40"/>
      <c r="I26" s="40"/>
      <c r="J26" s="40"/>
      <c r="K26" s="40"/>
      <c r="L26" s="40"/>
      <c r="M26" s="40"/>
      <c r="N26" s="40"/>
      <c r="O26" s="40"/>
      <c r="P26" s="40"/>
      <c r="Q26" s="40"/>
      <c r="R26" s="36" t="str">
        <f>IFERROR(VLOOKUP(R24,$CJ$3:$EB$29,MATCH(R16,$CJ$3:$EB$3,0),FALSE),"0")</f>
        <v>0</v>
      </c>
      <c r="S26" s="37"/>
      <c r="T26" s="37"/>
      <c r="U26" s="37"/>
      <c r="V26" s="37" t="str">
        <f>IFERROR(VLOOKUP(V24,$CJ$3:$EB$29,MATCH(V16,$CJ$3:$EB$3,0),FALSE),"0")</f>
        <v>0</v>
      </c>
      <c r="W26" s="37"/>
      <c r="X26" s="37"/>
      <c r="Y26" s="38"/>
      <c r="AB26" s="30" t="s">
        <v>18</v>
      </c>
      <c r="AC26" s="31"/>
      <c r="AD26" s="31"/>
      <c r="AE26" s="31"/>
      <c r="AF26" s="31"/>
      <c r="AG26" s="31"/>
      <c r="AH26" s="31"/>
      <c r="AI26" s="31"/>
      <c r="AJ26" s="31"/>
      <c r="AK26" s="31"/>
      <c r="AL26" s="31"/>
      <c r="AM26" s="31"/>
      <c r="AN26" s="31"/>
      <c r="AO26" s="31"/>
      <c r="AP26" s="31"/>
      <c r="AQ26" s="32"/>
      <c r="AR26" s="74">
        <f>SQRT((AR14*AR20)/2)</f>
        <v>0</v>
      </c>
      <c r="AS26" s="75"/>
      <c r="AT26" s="75"/>
      <c r="AU26" s="75"/>
      <c r="AV26" s="75">
        <f>SQRT((AV14*AV20)/2)</f>
        <v>0</v>
      </c>
      <c r="AW26" s="75"/>
      <c r="AX26" s="75"/>
      <c r="AY26" s="76"/>
      <c r="CJ26" s="15" t="s">
        <v>61</v>
      </c>
      <c r="CK26" s="16">
        <v>520</v>
      </c>
      <c r="CL26" s="15" t="s">
        <v>50</v>
      </c>
      <c r="CM26" s="15" t="s">
        <v>30</v>
      </c>
      <c r="CN26" s="16">
        <v>6</v>
      </c>
      <c r="CO26" s="12" t="s">
        <v>30</v>
      </c>
      <c r="CP26" s="14">
        <v>129</v>
      </c>
      <c r="CQ26" s="14">
        <v>129</v>
      </c>
      <c r="CR26" s="14">
        <v>129</v>
      </c>
      <c r="CS26" s="14">
        <v>129</v>
      </c>
      <c r="CT26" s="14">
        <v>129</v>
      </c>
      <c r="CU26" s="14">
        <v>129</v>
      </c>
      <c r="CV26" s="14">
        <v>129</v>
      </c>
      <c r="CW26" s="14">
        <v>129</v>
      </c>
      <c r="CX26" s="14">
        <v>129</v>
      </c>
      <c r="CY26" s="14">
        <v>120</v>
      </c>
      <c r="CZ26" s="14">
        <v>114</v>
      </c>
      <c r="DA26" s="14">
        <v>108</v>
      </c>
      <c r="DB26" s="14">
        <v>103</v>
      </c>
      <c r="DC26" s="14">
        <v>100</v>
      </c>
      <c r="DD26" s="14">
        <v>96</v>
      </c>
      <c r="DE26" s="14">
        <v>93</v>
      </c>
      <c r="DF26" s="14">
        <v>90</v>
      </c>
      <c r="DG26" s="14">
        <v>87</v>
      </c>
      <c r="DH26" s="14">
        <v>85</v>
      </c>
      <c r="DI26" s="14">
        <v>83</v>
      </c>
      <c r="DJ26" s="14">
        <v>82</v>
      </c>
      <c r="DK26" s="14">
        <v>81</v>
      </c>
      <c r="DL26" s="14">
        <v>79</v>
      </c>
      <c r="DM26" s="14">
        <v>77</v>
      </c>
      <c r="DN26" s="14">
        <v>76</v>
      </c>
      <c r="DO26" s="14">
        <v>75</v>
      </c>
      <c r="DP26" s="14">
        <v>74</v>
      </c>
      <c r="DQ26" s="14">
        <v>72</v>
      </c>
      <c r="DR26" s="14">
        <v>71</v>
      </c>
      <c r="DS26" s="14">
        <v>69</v>
      </c>
      <c r="DT26" s="14">
        <v>64</v>
      </c>
      <c r="DU26" s="14">
        <v>52</v>
      </c>
      <c r="DV26" s="14">
        <v>42</v>
      </c>
      <c r="DW26" s="14">
        <v>33</v>
      </c>
      <c r="DX26" s="14">
        <v>27</v>
      </c>
      <c r="DY26" s="14">
        <v>21</v>
      </c>
      <c r="DZ26" s="14">
        <v>17</v>
      </c>
      <c r="EA26" s="14">
        <v>14</v>
      </c>
      <c r="EB26" s="14">
        <v>11</v>
      </c>
    </row>
    <row r="27" spans="2:132" ht="13" customHeight="1">
      <c r="B27" s="39"/>
      <c r="C27" s="39"/>
      <c r="D27" s="39"/>
      <c r="E27" s="40"/>
      <c r="F27" s="40"/>
      <c r="G27" s="40"/>
      <c r="H27" s="40"/>
      <c r="I27" s="40"/>
      <c r="J27" s="40"/>
      <c r="K27" s="40"/>
      <c r="L27" s="40"/>
      <c r="M27" s="40"/>
      <c r="N27" s="40"/>
      <c r="O27" s="40"/>
      <c r="P27" s="40"/>
      <c r="Q27" s="40"/>
      <c r="R27" s="36"/>
      <c r="S27" s="37"/>
      <c r="T27" s="37"/>
      <c r="U27" s="37"/>
      <c r="V27" s="37"/>
      <c r="W27" s="37"/>
      <c r="X27" s="37"/>
      <c r="Y27" s="38"/>
      <c r="AB27" s="33"/>
      <c r="AC27" s="34"/>
      <c r="AD27" s="34"/>
      <c r="AE27" s="34"/>
      <c r="AF27" s="34"/>
      <c r="AG27" s="34"/>
      <c r="AH27" s="34"/>
      <c r="AI27" s="34"/>
      <c r="AJ27" s="34"/>
      <c r="AK27" s="34"/>
      <c r="AL27" s="34"/>
      <c r="AM27" s="34"/>
      <c r="AN27" s="34"/>
      <c r="AO27" s="34"/>
      <c r="AP27" s="34"/>
      <c r="AQ27" s="35"/>
      <c r="AR27" s="74"/>
      <c r="AS27" s="75"/>
      <c r="AT27" s="75"/>
      <c r="AU27" s="75"/>
      <c r="AV27" s="75"/>
      <c r="AW27" s="75"/>
      <c r="AX27" s="75"/>
      <c r="AY27" s="76"/>
      <c r="CJ27" s="15" t="s">
        <v>62</v>
      </c>
      <c r="CK27" s="16">
        <v>480</v>
      </c>
      <c r="CL27" s="15" t="s">
        <v>50</v>
      </c>
      <c r="CM27" s="15" t="s">
        <v>30</v>
      </c>
      <c r="CN27" s="16">
        <v>8</v>
      </c>
      <c r="CO27" s="14">
        <v>114</v>
      </c>
      <c r="CP27" s="14">
        <v>114</v>
      </c>
      <c r="CQ27" s="14">
        <v>114</v>
      </c>
      <c r="CR27" s="14">
        <v>114</v>
      </c>
      <c r="CS27" s="14">
        <v>114</v>
      </c>
      <c r="CT27" s="14">
        <v>114</v>
      </c>
      <c r="CU27" s="14">
        <v>114</v>
      </c>
      <c r="CV27" s="14">
        <v>114</v>
      </c>
      <c r="CW27" s="14">
        <v>114</v>
      </c>
      <c r="CX27" s="14">
        <v>114</v>
      </c>
      <c r="CY27" s="14">
        <v>104</v>
      </c>
      <c r="CZ27" s="14">
        <v>97</v>
      </c>
      <c r="DA27" s="14">
        <v>93</v>
      </c>
      <c r="DB27" s="14">
        <v>88</v>
      </c>
      <c r="DC27" s="14">
        <v>85</v>
      </c>
      <c r="DD27" s="14">
        <v>81</v>
      </c>
      <c r="DE27" s="14">
        <v>79</v>
      </c>
      <c r="DF27" s="14">
        <v>76</v>
      </c>
      <c r="DG27" s="14">
        <v>74</v>
      </c>
      <c r="DH27" s="14">
        <v>72</v>
      </c>
      <c r="DI27" s="14">
        <v>71</v>
      </c>
      <c r="DJ27" s="14">
        <v>69</v>
      </c>
      <c r="DK27" s="14">
        <v>69</v>
      </c>
      <c r="DL27" s="14">
        <v>68</v>
      </c>
      <c r="DM27" s="12" t="s">
        <v>30</v>
      </c>
      <c r="DN27" s="12" t="s">
        <v>30</v>
      </c>
      <c r="DO27" s="12" t="s">
        <v>30</v>
      </c>
      <c r="DP27" s="12" t="s">
        <v>30</v>
      </c>
      <c r="DQ27" s="12" t="s">
        <v>30</v>
      </c>
      <c r="DR27" s="12" t="s">
        <v>30</v>
      </c>
      <c r="DS27" s="12" t="s">
        <v>30</v>
      </c>
      <c r="DT27" s="12" t="s">
        <v>30</v>
      </c>
      <c r="DU27" s="12" t="s">
        <v>30</v>
      </c>
      <c r="DV27" s="12" t="s">
        <v>30</v>
      </c>
      <c r="DW27" s="12" t="s">
        <v>30</v>
      </c>
      <c r="DX27" s="12" t="s">
        <v>30</v>
      </c>
      <c r="DY27" s="12" t="s">
        <v>30</v>
      </c>
      <c r="DZ27" s="12" t="s">
        <v>30</v>
      </c>
      <c r="EA27" s="12" t="s">
        <v>30</v>
      </c>
      <c r="EB27" s="12" t="s">
        <v>30</v>
      </c>
    </row>
    <row r="28" spans="2:132" ht="13" customHeight="1">
      <c r="B28" s="39" t="s">
        <v>11</v>
      </c>
      <c r="C28" s="39"/>
      <c r="D28" s="39"/>
      <c r="E28" s="40" t="s">
        <v>102</v>
      </c>
      <c r="F28" s="40"/>
      <c r="G28" s="40"/>
      <c r="H28" s="40"/>
      <c r="I28" s="40"/>
      <c r="J28" s="40"/>
      <c r="K28" s="40"/>
      <c r="L28" s="40"/>
      <c r="M28" s="40"/>
      <c r="N28" s="40"/>
      <c r="O28" s="40"/>
      <c r="P28" s="40"/>
      <c r="Q28" s="40"/>
      <c r="R28" s="36">
        <f>IFERROR(VLOOKUP(R24,$CJ$45:$CK$70,2,TRUE),0)</f>
        <v>0</v>
      </c>
      <c r="S28" s="37"/>
      <c r="T28" s="37"/>
      <c r="U28" s="37"/>
      <c r="V28" s="37">
        <f>IFERROR(VLOOKUP(V24,$CJ$45:$CK$70,2,TRUE),0)</f>
        <v>0</v>
      </c>
      <c r="W28" s="37"/>
      <c r="X28" s="37"/>
      <c r="Y28" s="38"/>
      <c r="AB28" s="39" t="s">
        <v>95</v>
      </c>
      <c r="AC28" s="39"/>
      <c r="AD28" s="39"/>
      <c r="AE28" s="40" t="s">
        <v>96</v>
      </c>
      <c r="AF28" s="40"/>
      <c r="AG28" s="40"/>
      <c r="AH28" s="40"/>
      <c r="AI28" s="40"/>
      <c r="AJ28" s="40"/>
      <c r="AK28" s="40"/>
      <c r="AL28" s="40"/>
      <c r="AM28" s="40"/>
      <c r="AN28" s="40"/>
      <c r="AO28" s="40"/>
      <c r="AP28" s="40"/>
      <c r="AQ28" s="40"/>
      <c r="AR28" s="41">
        <f>IFERROR((0.78*(SQRT((AR14*AR20)/2)))*((AR20-AR18)+((AR24-AR22)/(COS(AR12*PI()/180)))),0)</f>
        <v>0</v>
      </c>
      <c r="AS28" s="42"/>
      <c r="AT28" s="42"/>
      <c r="AU28" s="42"/>
      <c r="AV28" s="42">
        <f>IFERROR((0.78*(SQRT((AV14*AV20)/2)))*((AV20-AV18)+((AV24-AV22)/(COS(AV12*PI()/180)))),0)</f>
        <v>0</v>
      </c>
      <c r="AW28" s="42"/>
      <c r="AX28" s="42"/>
      <c r="AY28" s="81"/>
      <c r="CJ28" s="15" t="s">
        <v>63</v>
      </c>
      <c r="CK28" s="16">
        <v>520</v>
      </c>
      <c r="CL28" s="15" t="s">
        <v>50</v>
      </c>
      <c r="CM28" s="15" t="s">
        <v>30</v>
      </c>
      <c r="CN28" s="16">
        <v>7</v>
      </c>
      <c r="CO28" s="12" t="s">
        <v>30</v>
      </c>
      <c r="CP28" s="14">
        <v>129</v>
      </c>
      <c r="CQ28" s="14">
        <v>129</v>
      </c>
      <c r="CR28" s="14">
        <v>129</v>
      </c>
      <c r="CS28" s="14">
        <v>129</v>
      </c>
      <c r="CT28" s="14">
        <v>129</v>
      </c>
      <c r="CU28" s="14">
        <v>129</v>
      </c>
      <c r="CV28" s="14">
        <v>129</v>
      </c>
      <c r="CW28" s="14">
        <v>129</v>
      </c>
      <c r="CX28" s="14">
        <v>129</v>
      </c>
      <c r="CY28" s="14">
        <v>125</v>
      </c>
      <c r="CZ28" s="14">
        <v>120</v>
      </c>
      <c r="DA28" s="14">
        <v>114</v>
      </c>
      <c r="DB28" s="14">
        <v>107</v>
      </c>
      <c r="DC28" s="14">
        <v>103</v>
      </c>
      <c r="DD28" s="14">
        <v>99</v>
      </c>
      <c r="DE28" s="14">
        <v>96</v>
      </c>
      <c r="DF28" s="14">
        <v>93</v>
      </c>
      <c r="DG28" s="14">
        <v>90</v>
      </c>
      <c r="DH28" s="14">
        <v>88</v>
      </c>
      <c r="DI28" s="14">
        <v>86</v>
      </c>
      <c r="DJ28" s="14">
        <v>84</v>
      </c>
      <c r="DK28" s="14">
        <v>83</v>
      </c>
      <c r="DL28" s="14">
        <v>82</v>
      </c>
      <c r="DM28" s="14">
        <v>81</v>
      </c>
      <c r="DN28" s="14">
        <v>80</v>
      </c>
      <c r="DO28" s="14">
        <v>79</v>
      </c>
      <c r="DP28" s="14">
        <v>79</v>
      </c>
      <c r="DQ28" s="14">
        <v>78</v>
      </c>
      <c r="DR28" s="14">
        <v>78</v>
      </c>
      <c r="DS28" s="14">
        <v>77</v>
      </c>
      <c r="DT28" s="14">
        <v>74</v>
      </c>
      <c r="DU28" s="14">
        <v>65</v>
      </c>
      <c r="DV28" s="14">
        <v>50</v>
      </c>
      <c r="DW28" s="14">
        <v>39</v>
      </c>
      <c r="DX28" s="14">
        <v>30</v>
      </c>
      <c r="DY28" s="14">
        <v>23</v>
      </c>
      <c r="DZ28" s="14">
        <v>18</v>
      </c>
      <c r="EA28" s="14">
        <v>14</v>
      </c>
      <c r="EB28" s="14">
        <v>11</v>
      </c>
    </row>
    <row r="29" spans="2:132" ht="13" customHeight="1">
      <c r="B29" s="39"/>
      <c r="C29" s="39"/>
      <c r="D29" s="39"/>
      <c r="E29" s="40"/>
      <c r="F29" s="40"/>
      <c r="G29" s="40"/>
      <c r="H29" s="40"/>
      <c r="I29" s="40"/>
      <c r="J29" s="40"/>
      <c r="K29" s="40"/>
      <c r="L29" s="40"/>
      <c r="M29" s="40"/>
      <c r="N29" s="40"/>
      <c r="O29" s="40"/>
      <c r="P29" s="40"/>
      <c r="Q29" s="40"/>
      <c r="R29" s="36"/>
      <c r="S29" s="37"/>
      <c r="T29" s="37"/>
      <c r="U29" s="37"/>
      <c r="V29" s="37"/>
      <c r="W29" s="37"/>
      <c r="X29" s="37"/>
      <c r="Y29" s="38"/>
      <c r="AB29" s="39"/>
      <c r="AC29" s="39"/>
      <c r="AD29" s="39"/>
      <c r="AE29" s="40"/>
      <c r="AF29" s="40"/>
      <c r="AG29" s="40"/>
      <c r="AH29" s="40"/>
      <c r="AI29" s="40"/>
      <c r="AJ29" s="40"/>
      <c r="AK29" s="40"/>
      <c r="AL29" s="40"/>
      <c r="AM29" s="40"/>
      <c r="AN29" s="40"/>
      <c r="AO29" s="40"/>
      <c r="AP29" s="40"/>
      <c r="AQ29" s="40"/>
      <c r="AR29" s="41"/>
      <c r="AS29" s="42"/>
      <c r="AT29" s="42"/>
      <c r="AU29" s="42"/>
      <c r="AV29" s="42"/>
      <c r="AW29" s="42"/>
      <c r="AX29" s="42"/>
      <c r="AY29" s="81"/>
      <c r="CJ29" s="18" t="s">
        <v>64</v>
      </c>
      <c r="CK29" s="19">
        <v>480</v>
      </c>
      <c r="CL29" s="18" t="s">
        <v>50</v>
      </c>
      <c r="CM29" s="18" t="s">
        <v>30</v>
      </c>
      <c r="CN29" s="19">
        <v>9</v>
      </c>
      <c r="CO29" s="20">
        <v>114</v>
      </c>
      <c r="CP29" s="20">
        <v>114</v>
      </c>
      <c r="CQ29" s="20">
        <v>114</v>
      </c>
      <c r="CR29" s="20">
        <v>114</v>
      </c>
      <c r="CS29" s="20">
        <v>114</v>
      </c>
      <c r="CT29" s="20">
        <v>114</v>
      </c>
      <c r="CU29" s="20">
        <v>114</v>
      </c>
      <c r="CV29" s="20">
        <v>114</v>
      </c>
      <c r="CW29" s="20">
        <v>114</v>
      </c>
      <c r="CX29" s="20">
        <v>114</v>
      </c>
      <c r="CY29" s="20">
        <v>103</v>
      </c>
      <c r="CZ29" s="20">
        <v>96</v>
      </c>
      <c r="DA29" s="20">
        <v>92</v>
      </c>
      <c r="DB29" s="20">
        <v>87</v>
      </c>
      <c r="DC29" s="20">
        <v>84</v>
      </c>
      <c r="DD29" s="20">
        <v>81</v>
      </c>
      <c r="DE29" s="20">
        <v>79</v>
      </c>
      <c r="DF29" s="20">
        <v>76</v>
      </c>
      <c r="DG29" s="20">
        <v>74</v>
      </c>
      <c r="DH29" s="20">
        <v>73</v>
      </c>
      <c r="DI29" s="20">
        <v>71</v>
      </c>
      <c r="DJ29" s="20">
        <v>70</v>
      </c>
      <c r="DK29" s="20">
        <v>69</v>
      </c>
      <c r="DL29" s="20">
        <v>68</v>
      </c>
      <c r="DM29" s="20">
        <v>66</v>
      </c>
      <c r="DN29" s="20">
        <v>65</v>
      </c>
      <c r="DO29" s="21" t="s">
        <v>30</v>
      </c>
      <c r="DP29" s="21" t="s">
        <v>30</v>
      </c>
      <c r="DQ29" s="21" t="s">
        <v>30</v>
      </c>
      <c r="DR29" s="21" t="s">
        <v>30</v>
      </c>
      <c r="DS29" s="21" t="s">
        <v>30</v>
      </c>
      <c r="DT29" s="21" t="s">
        <v>30</v>
      </c>
      <c r="DU29" s="21" t="s">
        <v>30</v>
      </c>
      <c r="DV29" s="21" t="s">
        <v>30</v>
      </c>
      <c r="DW29" s="21" t="s">
        <v>30</v>
      </c>
      <c r="DX29" s="21" t="s">
        <v>30</v>
      </c>
      <c r="DY29" s="21" t="s">
        <v>30</v>
      </c>
      <c r="DZ29" s="21" t="s">
        <v>30</v>
      </c>
      <c r="EA29" s="21" t="s">
        <v>30</v>
      </c>
      <c r="EB29" s="21" t="s">
        <v>30</v>
      </c>
    </row>
    <row r="30" spans="2:132" ht="13" customHeight="1">
      <c r="B30" s="39" t="s">
        <v>66</v>
      </c>
      <c r="C30" s="39"/>
      <c r="D30" s="39"/>
      <c r="E30" s="40" t="s">
        <v>103</v>
      </c>
      <c r="F30" s="40"/>
      <c r="G30" s="40"/>
      <c r="H30" s="40"/>
      <c r="I30" s="40"/>
      <c r="J30" s="40"/>
      <c r="K30" s="40"/>
      <c r="L30" s="40"/>
      <c r="M30" s="40"/>
      <c r="N30" s="40"/>
      <c r="O30" s="40"/>
      <c r="P30" s="40"/>
      <c r="Q30" s="40"/>
      <c r="R30" s="43"/>
      <c r="S30" s="44"/>
      <c r="T30" s="44"/>
      <c r="U30" s="44"/>
      <c r="V30" s="44"/>
      <c r="W30" s="44"/>
      <c r="X30" s="44"/>
      <c r="Y30" s="45"/>
      <c r="AB30" s="30" t="s">
        <v>117</v>
      </c>
      <c r="AC30" s="31"/>
      <c r="AD30" s="31"/>
      <c r="AE30" s="31"/>
      <c r="AF30" s="31"/>
      <c r="AG30" s="31"/>
      <c r="AH30" s="31"/>
      <c r="AI30" s="31"/>
      <c r="AJ30" s="31"/>
      <c r="AK30" s="31"/>
      <c r="AL30" s="31"/>
      <c r="AM30" s="31"/>
      <c r="AN30" s="31"/>
      <c r="AO30" s="31"/>
      <c r="AP30" s="31"/>
      <c r="AQ30" s="32"/>
      <c r="AR30" s="36" t="str">
        <f>IF(AR16&lt;AR28,"追加補強要らない","不十分")</f>
        <v>不十分</v>
      </c>
      <c r="AS30" s="37"/>
      <c r="AT30" s="37"/>
      <c r="AU30" s="37"/>
      <c r="AV30" s="37" t="str">
        <f>IF(AV16&lt;AV28,"追加補強要らない","不十分")</f>
        <v>不十分</v>
      </c>
      <c r="AW30" s="37"/>
      <c r="AX30" s="37"/>
      <c r="AY30" s="38"/>
      <c r="CJ30" s="22"/>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row>
    <row r="31" spans="2:132" ht="13" customHeight="1">
      <c r="B31" s="39"/>
      <c r="C31" s="39"/>
      <c r="D31" s="39"/>
      <c r="E31" s="40"/>
      <c r="F31" s="40"/>
      <c r="G31" s="40"/>
      <c r="H31" s="40"/>
      <c r="I31" s="40"/>
      <c r="J31" s="40"/>
      <c r="K31" s="40"/>
      <c r="L31" s="40"/>
      <c r="M31" s="40"/>
      <c r="N31" s="40"/>
      <c r="O31" s="40"/>
      <c r="P31" s="40"/>
      <c r="Q31" s="40"/>
      <c r="R31" s="43"/>
      <c r="S31" s="44"/>
      <c r="T31" s="44"/>
      <c r="U31" s="44"/>
      <c r="V31" s="44"/>
      <c r="W31" s="44"/>
      <c r="X31" s="44"/>
      <c r="Y31" s="45"/>
      <c r="AB31" s="33"/>
      <c r="AC31" s="34"/>
      <c r="AD31" s="34"/>
      <c r="AE31" s="34"/>
      <c r="AF31" s="34"/>
      <c r="AG31" s="34"/>
      <c r="AH31" s="34"/>
      <c r="AI31" s="34"/>
      <c r="AJ31" s="34"/>
      <c r="AK31" s="34"/>
      <c r="AL31" s="34"/>
      <c r="AM31" s="34"/>
      <c r="AN31" s="34"/>
      <c r="AO31" s="34"/>
      <c r="AP31" s="34"/>
      <c r="AQ31" s="35"/>
      <c r="AR31" s="36"/>
      <c r="AS31" s="37"/>
      <c r="AT31" s="37"/>
      <c r="AU31" s="37"/>
      <c r="AV31" s="37"/>
      <c r="AW31" s="37"/>
      <c r="AX31" s="37"/>
      <c r="AY31" s="38"/>
      <c r="CJ31" s="1" t="s">
        <v>65</v>
      </c>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row>
    <row r="32" spans="2:132" ht="13" customHeight="1">
      <c r="B32" s="39" t="s">
        <v>16</v>
      </c>
      <c r="C32" s="39"/>
      <c r="D32" s="39"/>
      <c r="E32" s="40" t="s">
        <v>104</v>
      </c>
      <c r="F32" s="40"/>
      <c r="G32" s="40"/>
      <c r="H32" s="40"/>
      <c r="I32" s="40"/>
      <c r="J32" s="40"/>
      <c r="K32" s="40"/>
      <c r="L32" s="40"/>
      <c r="M32" s="40"/>
      <c r="N32" s="40"/>
      <c r="O32" s="40"/>
      <c r="P32" s="40"/>
      <c r="Q32" s="40"/>
      <c r="R32" s="61"/>
      <c r="S32" s="62"/>
      <c r="T32" s="62"/>
      <c r="U32" s="62"/>
      <c r="V32" s="62"/>
      <c r="W32" s="62"/>
      <c r="X32" s="62"/>
      <c r="Y32" s="63"/>
      <c r="AB32" s="46" t="s">
        <v>109</v>
      </c>
      <c r="AC32" s="47"/>
      <c r="AD32" s="47"/>
      <c r="AE32" s="47"/>
      <c r="AF32" s="47"/>
      <c r="AG32" s="47"/>
      <c r="AH32" s="47"/>
      <c r="AI32" s="47"/>
      <c r="AJ32" s="47"/>
      <c r="AK32" s="47"/>
      <c r="AL32" s="47"/>
      <c r="AM32" s="47"/>
      <c r="AN32" s="47"/>
      <c r="AO32" s="47"/>
      <c r="AP32" s="47"/>
      <c r="AQ32" s="48"/>
      <c r="AR32" s="43"/>
      <c r="AS32" s="44"/>
      <c r="AT32" s="44"/>
      <c r="AU32" s="44"/>
      <c r="AV32" s="44"/>
      <c r="AW32" s="44"/>
      <c r="AX32" s="44"/>
      <c r="AY32" s="45"/>
      <c r="CJ32" s="23" t="s">
        <v>67</v>
      </c>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row>
    <row r="33" spans="2:91" ht="13" customHeight="1">
      <c r="B33" s="39"/>
      <c r="C33" s="39"/>
      <c r="D33" s="39"/>
      <c r="E33" s="40"/>
      <c r="F33" s="40"/>
      <c r="G33" s="40"/>
      <c r="H33" s="40"/>
      <c r="I33" s="40"/>
      <c r="J33" s="40"/>
      <c r="K33" s="40"/>
      <c r="L33" s="40"/>
      <c r="M33" s="40"/>
      <c r="N33" s="40"/>
      <c r="O33" s="40"/>
      <c r="P33" s="40"/>
      <c r="Q33" s="40"/>
      <c r="R33" s="61"/>
      <c r="S33" s="62"/>
      <c r="T33" s="62"/>
      <c r="U33" s="62"/>
      <c r="V33" s="62"/>
      <c r="W33" s="62"/>
      <c r="X33" s="62"/>
      <c r="Y33" s="63"/>
      <c r="AB33" s="49"/>
      <c r="AC33" s="50"/>
      <c r="AD33" s="50"/>
      <c r="AE33" s="50"/>
      <c r="AF33" s="50"/>
      <c r="AG33" s="50"/>
      <c r="AH33" s="50"/>
      <c r="AI33" s="50"/>
      <c r="AJ33" s="50"/>
      <c r="AK33" s="50"/>
      <c r="AL33" s="50"/>
      <c r="AM33" s="50"/>
      <c r="AN33" s="50"/>
      <c r="AO33" s="50"/>
      <c r="AP33" s="50"/>
      <c r="AQ33" s="51"/>
      <c r="AR33" s="43"/>
      <c r="AS33" s="44"/>
      <c r="AT33" s="44"/>
      <c r="AU33" s="44"/>
      <c r="AV33" s="44"/>
      <c r="AW33" s="44"/>
      <c r="AX33" s="44"/>
      <c r="AY33" s="45"/>
      <c r="CJ33" s="23" t="s">
        <v>68</v>
      </c>
    </row>
    <row r="34" spans="2:91" ht="13" customHeight="1">
      <c r="B34" s="39" t="s">
        <v>101</v>
      </c>
      <c r="C34" s="39"/>
      <c r="D34" s="39"/>
      <c r="E34" s="40" t="s">
        <v>58</v>
      </c>
      <c r="F34" s="40"/>
      <c r="G34" s="40"/>
      <c r="H34" s="40"/>
      <c r="I34" s="40"/>
      <c r="J34" s="40"/>
      <c r="K34" s="40"/>
      <c r="L34" s="40"/>
      <c r="M34" s="40"/>
      <c r="N34" s="40"/>
      <c r="O34" s="40"/>
      <c r="P34" s="40"/>
      <c r="Q34" s="40"/>
      <c r="R34" s="36" t="str">
        <f>IFERROR(VLOOKUP(R32,$CJ$3:$EB$29,MATCH(R16,$CJ$3:$EB$3,0),FALSE),"0")</f>
        <v>0</v>
      </c>
      <c r="S34" s="37"/>
      <c r="T34" s="37"/>
      <c r="U34" s="37"/>
      <c r="V34" s="37" t="str">
        <f>IFERROR(VLOOKUP(V32,$CJ$3:$EB$29,MATCH(V16,$CJ$3:$EB$3,0),FALSE),"0")</f>
        <v>0</v>
      </c>
      <c r="W34" s="37"/>
      <c r="X34" s="37"/>
      <c r="Y34" s="38"/>
      <c r="AB34" s="39" t="s">
        <v>115</v>
      </c>
      <c r="AC34" s="39"/>
      <c r="AD34" s="39"/>
      <c r="AE34" s="40" t="s">
        <v>110</v>
      </c>
      <c r="AF34" s="40"/>
      <c r="AG34" s="40"/>
      <c r="AH34" s="40"/>
      <c r="AI34" s="40"/>
      <c r="AJ34" s="40"/>
      <c r="AK34" s="40"/>
      <c r="AL34" s="40"/>
      <c r="AM34" s="40"/>
      <c r="AN34" s="40"/>
      <c r="AO34" s="40"/>
      <c r="AP34" s="40"/>
      <c r="AQ34" s="40"/>
      <c r="AR34" s="43"/>
      <c r="AS34" s="44"/>
      <c r="AT34" s="44"/>
      <c r="AU34" s="44"/>
      <c r="AV34" s="44"/>
      <c r="AW34" s="44"/>
      <c r="AX34" s="44"/>
      <c r="AY34" s="45"/>
    </row>
    <row r="35" spans="2:91" ht="13" customHeight="1">
      <c r="B35" s="39"/>
      <c r="C35" s="39"/>
      <c r="D35" s="39"/>
      <c r="E35" s="40"/>
      <c r="F35" s="40"/>
      <c r="G35" s="40"/>
      <c r="H35" s="40"/>
      <c r="I35" s="40"/>
      <c r="J35" s="40"/>
      <c r="K35" s="40"/>
      <c r="L35" s="40"/>
      <c r="M35" s="40"/>
      <c r="N35" s="40"/>
      <c r="O35" s="40"/>
      <c r="P35" s="40"/>
      <c r="Q35" s="40"/>
      <c r="R35" s="36"/>
      <c r="S35" s="37"/>
      <c r="T35" s="37"/>
      <c r="U35" s="37"/>
      <c r="V35" s="37"/>
      <c r="W35" s="37"/>
      <c r="X35" s="37"/>
      <c r="Y35" s="38"/>
      <c r="AB35" s="39"/>
      <c r="AC35" s="39"/>
      <c r="AD35" s="39"/>
      <c r="AE35" s="40"/>
      <c r="AF35" s="40"/>
      <c r="AG35" s="40"/>
      <c r="AH35" s="40"/>
      <c r="AI35" s="40"/>
      <c r="AJ35" s="40"/>
      <c r="AK35" s="40"/>
      <c r="AL35" s="40"/>
      <c r="AM35" s="40"/>
      <c r="AN35" s="40"/>
      <c r="AO35" s="40"/>
      <c r="AP35" s="40"/>
      <c r="AQ35" s="40"/>
      <c r="AR35" s="43"/>
      <c r="AS35" s="44"/>
      <c r="AT35" s="44"/>
      <c r="AU35" s="44"/>
      <c r="AV35" s="44"/>
      <c r="AW35" s="44"/>
      <c r="AX35" s="44"/>
      <c r="AY35" s="45"/>
      <c r="CJ35" s="1" t="s">
        <v>70</v>
      </c>
      <c r="CK35" s="1" t="s">
        <v>71</v>
      </c>
      <c r="CL35" s="1" t="s">
        <v>72</v>
      </c>
      <c r="CM35" s="1" t="s">
        <v>73</v>
      </c>
    </row>
    <row r="36" spans="2:91" ht="13" customHeight="1">
      <c r="B36" s="39" t="s">
        <v>12</v>
      </c>
      <c r="C36" s="39"/>
      <c r="D36" s="39"/>
      <c r="E36" s="40" t="s">
        <v>102</v>
      </c>
      <c r="F36" s="40"/>
      <c r="G36" s="40"/>
      <c r="H36" s="40"/>
      <c r="I36" s="40"/>
      <c r="J36" s="40"/>
      <c r="K36" s="40"/>
      <c r="L36" s="40"/>
      <c r="M36" s="40"/>
      <c r="N36" s="40"/>
      <c r="O36" s="40"/>
      <c r="P36" s="40"/>
      <c r="Q36" s="40"/>
      <c r="R36" s="43"/>
      <c r="S36" s="44"/>
      <c r="T36" s="44"/>
      <c r="U36" s="44"/>
      <c r="V36" s="44"/>
      <c r="W36" s="44"/>
      <c r="X36" s="44"/>
      <c r="Y36" s="45"/>
      <c r="AB36" s="39" t="s">
        <v>116</v>
      </c>
      <c r="AC36" s="39"/>
      <c r="AD36" s="39"/>
      <c r="AE36" s="40" t="s">
        <v>111</v>
      </c>
      <c r="AF36" s="40"/>
      <c r="AG36" s="40"/>
      <c r="AH36" s="40"/>
      <c r="AI36" s="40"/>
      <c r="AJ36" s="40"/>
      <c r="AK36" s="40"/>
      <c r="AL36" s="40"/>
      <c r="AM36" s="40"/>
      <c r="AN36" s="40"/>
      <c r="AO36" s="40"/>
      <c r="AP36" s="40"/>
      <c r="AQ36" s="40"/>
      <c r="AR36" s="43"/>
      <c r="AS36" s="44"/>
      <c r="AT36" s="44"/>
      <c r="AU36" s="44"/>
      <c r="AV36" s="44"/>
      <c r="AW36" s="44"/>
      <c r="AX36" s="44"/>
      <c r="AY36" s="45"/>
      <c r="CJ36" s="1">
        <v>0.45</v>
      </c>
      <c r="CK36" s="1" t="s">
        <v>76</v>
      </c>
      <c r="CL36" s="24">
        <v>1</v>
      </c>
      <c r="CM36" s="1" t="s">
        <v>77</v>
      </c>
    </row>
    <row r="37" spans="2:91" ht="13" customHeight="1">
      <c r="B37" s="39"/>
      <c r="C37" s="39"/>
      <c r="D37" s="39"/>
      <c r="E37" s="40"/>
      <c r="F37" s="40"/>
      <c r="G37" s="40"/>
      <c r="H37" s="40"/>
      <c r="I37" s="40"/>
      <c r="J37" s="40"/>
      <c r="K37" s="40"/>
      <c r="L37" s="40"/>
      <c r="M37" s="40"/>
      <c r="N37" s="40"/>
      <c r="O37" s="40"/>
      <c r="P37" s="40"/>
      <c r="Q37" s="40"/>
      <c r="R37" s="43"/>
      <c r="S37" s="44"/>
      <c r="T37" s="44"/>
      <c r="U37" s="44"/>
      <c r="V37" s="44"/>
      <c r="W37" s="44"/>
      <c r="X37" s="44"/>
      <c r="Y37" s="45"/>
      <c r="AB37" s="39"/>
      <c r="AC37" s="39"/>
      <c r="AD37" s="39"/>
      <c r="AE37" s="40"/>
      <c r="AF37" s="40"/>
      <c r="AG37" s="40"/>
      <c r="AH37" s="40"/>
      <c r="AI37" s="40"/>
      <c r="AJ37" s="40"/>
      <c r="AK37" s="40"/>
      <c r="AL37" s="40"/>
      <c r="AM37" s="40"/>
      <c r="AN37" s="40"/>
      <c r="AO37" s="40"/>
      <c r="AP37" s="40"/>
      <c r="AQ37" s="40"/>
      <c r="AR37" s="43"/>
      <c r="AS37" s="44"/>
      <c r="AT37" s="44"/>
      <c r="AU37" s="44"/>
      <c r="AV37" s="44"/>
      <c r="AW37" s="44"/>
      <c r="AX37" s="44"/>
      <c r="AY37" s="45"/>
      <c r="CJ37" s="1">
        <v>0.55000000000000004</v>
      </c>
      <c r="CK37" s="1" t="s">
        <v>78</v>
      </c>
      <c r="CL37" s="24">
        <v>0.2</v>
      </c>
      <c r="CM37" s="1" t="s">
        <v>79</v>
      </c>
    </row>
    <row r="38" spans="2:91" ht="13" customHeight="1">
      <c r="B38" s="39" t="s">
        <v>106</v>
      </c>
      <c r="C38" s="39"/>
      <c r="D38" s="39"/>
      <c r="E38" s="40" t="s">
        <v>105</v>
      </c>
      <c r="F38" s="40"/>
      <c r="G38" s="40"/>
      <c r="H38" s="40"/>
      <c r="I38" s="40"/>
      <c r="J38" s="40"/>
      <c r="K38" s="40"/>
      <c r="L38" s="40"/>
      <c r="M38" s="40"/>
      <c r="N38" s="40"/>
      <c r="O38" s="40"/>
      <c r="P38" s="40"/>
      <c r="Q38" s="40"/>
      <c r="R38" s="43"/>
      <c r="S38" s="44"/>
      <c r="T38" s="44"/>
      <c r="U38" s="44"/>
      <c r="V38" s="44"/>
      <c r="W38" s="44"/>
      <c r="X38" s="44"/>
      <c r="Y38" s="45"/>
      <c r="AB38" s="39" t="s">
        <v>8</v>
      </c>
      <c r="AC38" s="39"/>
      <c r="AD38" s="39"/>
      <c r="AE38" s="40" t="s">
        <v>112</v>
      </c>
      <c r="AF38" s="40"/>
      <c r="AG38" s="40"/>
      <c r="AH38" s="40"/>
      <c r="AI38" s="40"/>
      <c r="AJ38" s="40"/>
      <c r="AK38" s="40"/>
      <c r="AL38" s="40"/>
      <c r="AM38" s="40"/>
      <c r="AN38" s="40"/>
      <c r="AO38" s="40"/>
      <c r="AP38" s="40"/>
      <c r="AQ38" s="40"/>
      <c r="AR38" s="43"/>
      <c r="AS38" s="44"/>
      <c r="AT38" s="44"/>
      <c r="AU38" s="44"/>
      <c r="AV38" s="44"/>
      <c r="AW38" s="44"/>
      <c r="AX38" s="44"/>
      <c r="AY38" s="45"/>
      <c r="CJ38" s="1">
        <v>0.6</v>
      </c>
      <c r="CL38" s="1" t="s">
        <v>80</v>
      </c>
    </row>
    <row r="39" spans="2:91" ht="13" customHeight="1">
      <c r="B39" s="39"/>
      <c r="C39" s="39"/>
      <c r="D39" s="39"/>
      <c r="E39" s="40"/>
      <c r="F39" s="40"/>
      <c r="G39" s="40"/>
      <c r="H39" s="40"/>
      <c r="I39" s="40"/>
      <c r="J39" s="40"/>
      <c r="K39" s="40"/>
      <c r="L39" s="40"/>
      <c r="M39" s="40"/>
      <c r="N39" s="40"/>
      <c r="O39" s="40"/>
      <c r="P39" s="40"/>
      <c r="Q39" s="40"/>
      <c r="R39" s="43"/>
      <c r="S39" s="44"/>
      <c r="T39" s="44"/>
      <c r="U39" s="44"/>
      <c r="V39" s="44"/>
      <c r="W39" s="44"/>
      <c r="X39" s="44"/>
      <c r="Y39" s="45"/>
      <c r="AB39" s="39"/>
      <c r="AC39" s="39"/>
      <c r="AD39" s="39"/>
      <c r="AE39" s="40"/>
      <c r="AF39" s="40"/>
      <c r="AG39" s="40"/>
      <c r="AH39" s="40"/>
      <c r="AI39" s="40"/>
      <c r="AJ39" s="40"/>
      <c r="AK39" s="40"/>
      <c r="AL39" s="40"/>
      <c r="AM39" s="40"/>
      <c r="AN39" s="40"/>
      <c r="AO39" s="40"/>
      <c r="AP39" s="40"/>
      <c r="AQ39" s="40"/>
      <c r="AR39" s="43"/>
      <c r="AS39" s="44"/>
      <c r="AT39" s="44"/>
      <c r="AU39" s="44"/>
      <c r="AV39" s="44"/>
      <c r="AW39" s="44"/>
      <c r="AX39" s="44"/>
      <c r="AY39" s="45"/>
      <c r="CJ39" s="1">
        <v>0.7</v>
      </c>
    </row>
    <row r="40" spans="2:91" ht="13" customHeight="1">
      <c r="B40" s="39" t="s">
        <v>74</v>
      </c>
      <c r="C40" s="39"/>
      <c r="D40" s="39"/>
      <c r="E40" s="40" t="s">
        <v>69</v>
      </c>
      <c r="F40" s="40"/>
      <c r="G40" s="40"/>
      <c r="H40" s="40"/>
      <c r="I40" s="40"/>
      <c r="J40" s="40"/>
      <c r="K40" s="40"/>
      <c r="L40" s="40"/>
      <c r="M40" s="40"/>
      <c r="N40" s="40"/>
      <c r="O40" s="40"/>
      <c r="P40" s="40"/>
      <c r="Q40" s="40"/>
      <c r="R40" s="36">
        <f>R26*R30</f>
        <v>0</v>
      </c>
      <c r="S40" s="37"/>
      <c r="T40" s="37"/>
      <c r="U40" s="37"/>
      <c r="V40" s="37">
        <f>V26*V30</f>
        <v>0</v>
      </c>
      <c r="W40" s="37"/>
      <c r="X40" s="37"/>
      <c r="Y40" s="38"/>
      <c r="AB40" s="39" t="s">
        <v>9</v>
      </c>
      <c r="AC40" s="39"/>
      <c r="AD40" s="39"/>
      <c r="AE40" s="40" t="s">
        <v>113</v>
      </c>
      <c r="AF40" s="40"/>
      <c r="AG40" s="40"/>
      <c r="AH40" s="40"/>
      <c r="AI40" s="40"/>
      <c r="AJ40" s="40"/>
      <c r="AK40" s="40"/>
      <c r="AL40" s="40"/>
      <c r="AM40" s="40"/>
      <c r="AN40" s="40"/>
      <c r="AO40" s="40"/>
      <c r="AP40" s="40"/>
      <c r="AQ40" s="40"/>
      <c r="AR40" s="36">
        <f>AR34*AR38+AR36*AR38</f>
        <v>0</v>
      </c>
      <c r="AS40" s="37"/>
      <c r="AT40" s="37"/>
      <c r="AU40" s="37"/>
      <c r="AV40" s="37">
        <f>AV34*AV38+AV36*AV38</f>
        <v>0</v>
      </c>
      <c r="AW40" s="37"/>
      <c r="AX40" s="37"/>
      <c r="AY40" s="38"/>
      <c r="CJ40" s="1">
        <v>0.95</v>
      </c>
    </row>
    <row r="41" spans="2:91" ht="13" customHeight="1">
      <c r="B41" s="39"/>
      <c r="C41" s="39"/>
      <c r="D41" s="39"/>
      <c r="E41" s="40"/>
      <c r="F41" s="40"/>
      <c r="G41" s="40"/>
      <c r="H41" s="40"/>
      <c r="I41" s="40"/>
      <c r="J41" s="40"/>
      <c r="K41" s="40"/>
      <c r="L41" s="40"/>
      <c r="M41" s="40"/>
      <c r="N41" s="40"/>
      <c r="O41" s="40"/>
      <c r="P41" s="40"/>
      <c r="Q41" s="40"/>
      <c r="R41" s="36"/>
      <c r="S41" s="37"/>
      <c r="T41" s="37"/>
      <c r="U41" s="37"/>
      <c r="V41" s="37"/>
      <c r="W41" s="37"/>
      <c r="X41" s="37"/>
      <c r="Y41" s="38"/>
      <c r="AB41" s="39"/>
      <c r="AC41" s="39"/>
      <c r="AD41" s="39"/>
      <c r="AE41" s="40"/>
      <c r="AF41" s="40"/>
      <c r="AG41" s="40"/>
      <c r="AH41" s="40"/>
      <c r="AI41" s="40"/>
      <c r="AJ41" s="40"/>
      <c r="AK41" s="40"/>
      <c r="AL41" s="40"/>
      <c r="AM41" s="40"/>
      <c r="AN41" s="40"/>
      <c r="AO41" s="40"/>
      <c r="AP41" s="40"/>
      <c r="AQ41" s="40"/>
      <c r="AR41" s="36"/>
      <c r="AS41" s="37"/>
      <c r="AT41" s="37"/>
      <c r="AU41" s="37"/>
      <c r="AV41" s="37"/>
      <c r="AW41" s="37"/>
      <c r="AX41" s="37"/>
      <c r="AY41" s="38"/>
      <c r="CJ41" s="1">
        <v>1</v>
      </c>
    </row>
    <row r="42" spans="2:91" ht="13" customHeight="1">
      <c r="B42" s="39" t="s">
        <v>107</v>
      </c>
      <c r="C42" s="39"/>
      <c r="D42" s="39"/>
      <c r="E42" s="40" t="s">
        <v>75</v>
      </c>
      <c r="F42" s="40"/>
      <c r="G42" s="40"/>
      <c r="H42" s="40"/>
      <c r="I42" s="40"/>
      <c r="J42" s="40"/>
      <c r="K42" s="40"/>
      <c r="L42" s="40"/>
      <c r="M42" s="40"/>
      <c r="N42" s="40"/>
      <c r="O42" s="40"/>
      <c r="P42" s="40"/>
      <c r="Q42" s="40"/>
      <c r="R42" s="36">
        <f>R34*R38</f>
        <v>0</v>
      </c>
      <c r="S42" s="37"/>
      <c r="T42" s="37"/>
      <c r="U42" s="37"/>
      <c r="V42" s="37">
        <f>V34*V38</f>
        <v>0</v>
      </c>
      <c r="W42" s="37"/>
      <c r="X42" s="37"/>
      <c r="Y42" s="38"/>
      <c r="AB42" s="39" t="s">
        <v>6</v>
      </c>
      <c r="AC42" s="39"/>
      <c r="AD42" s="39"/>
      <c r="AE42" s="40" t="s">
        <v>114</v>
      </c>
      <c r="AF42" s="40"/>
      <c r="AG42" s="40"/>
      <c r="AH42" s="40"/>
      <c r="AI42" s="40"/>
      <c r="AJ42" s="40"/>
      <c r="AK42" s="40"/>
      <c r="AL42" s="40"/>
      <c r="AM42" s="40"/>
      <c r="AN42" s="40"/>
      <c r="AO42" s="40"/>
      <c r="AP42" s="40"/>
      <c r="AQ42" s="40"/>
      <c r="AR42" s="41">
        <f>AR40+AR28</f>
        <v>0</v>
      </c>
      <c r="AS42" s="37"/>
      <c r="AT42" s="37"/>
      <c r="AU42" s="37"/>
      <c r="AV42" s="42">
        <f>AV40+AV28</f>
        <v>0</v>
      </c>
      <c r="AW42" s="37"/>
      <c r="AX42" s="37"/>
      <c r="AY42" s="38"/>
    </row>
    <row r="43" spans="2:91" ht="13" customHeight="1">
      <c r="B43" s="39"/>
      <c r="C43" s="39"/>
      <c r="D43" s="39"/>
      <c r="E43" s="40"/>
      <c r="F43" s="40"/>
      <c r="G43" s="40"/>
      <c r="H43" s="40"/>
      <c r="I43" s="40"/>
      <c r="J43" s="40"/>
      <c r="K43" s="40"/>
      <c r="L43" s="40"/>
      <c r="M43" s="40"/>
      <c r="N43" s="40"/>
      <c r="O43" s="40"/>
      <c r="P43" s="40"/>
      <c r="Q43" s="40"/>
      <c r="R43" s="36"/>
      <c r="S43" s="37"/>
      <c r="T43" s="37"/>
      <c r="U43" s="37"/>
      <c r="V43" s="37"/>
      <c r="W43" s="37"/>
      <c r="X43" s="37"/>
      <c r="Y43" s="38"/>
      <c r="AB43" s="39"/>
      <c r="AC43" s="39"/>
      <c r="AD43" s="39"/>
      <c r="AE43" s="40"/>
      <c r="AF43" s="40"/>
      <c r="AG43" s="40"/>
      <c r="AH43" s="40"/>
      <c r="AI43" s="40"/>
      <c r="AJ43" s="40"/>
      <c r="AK43" s="40"/>
      <c r="AL43" s="40"/>
      <c r="AM43" s="40"/>
      <c r="AN43" s="40"/>
      <c r="AO43" s="40"/>
      <c r="AP43" s="40"/>
      <c r="AQ43" s="40"/>
      <c r="AR43" s="36"/>
      <c r="AS43" s="37"/>
      <c r="AT43" s="37"/>
      <c r="AU43" s="37"/>
      <c r="AV43" s="37"/>
      <c r="AW43" s="37"/>
      <c r="AX43" s="37"/>
      <c r="AY43" s="38"/>
      <c r="CJ43" s="82" t="s">
        <v>98</v>
      </c>
      <c r="CK43" s="82"/>
    </row>
    <row r="44" spans="2:91" ht="13" customHeight="1">
      <c r="B44" s="39" t="s">
        <v>20</v>
      </c>
      <c r="C44" s="39"/>
      <c r="D44" s="39"/>
      <c r="E44" s="40" t="s">
        <v>3</v>
      </c>
      <c r="F44" s="40"/>
      <c r="G44" s="40"/>
      <c r="H44" s="40"/>
      <c r="I44" s="40"/>
      <c r="J44" s="40"/>
      <c r="K44" s="40"/>
      <c r="L44" s="40"/>
      <c r="M44" s="40"/>
      <c r="N44" s="40"/>
      <c r="O44" s="40"/>
      <c r="P44" s="40"/>
      <c r="Q44" s="40"/>
      <c r="R44" s="52">
        <f>MAX(R26*R28,R34*R36)</f>
        <v>0</v>
      </c>
      <c r="S44" s="53"/>
      <c r="T44" s="53"/>
      <c r="U44" s="53"/>
      <c r="V44" s="53">
        <f>MAX(V26*V28,V34*V36)</f>
        <v>0</v>
      </c>
      <c r="W44" s="53"/>
      <c r="X44" s="53"/>
      <c r="Y44" s="54"/>
      <c r="AB44" s="30" t="s">
        <v>118</v>
      </c>
      <c r="AC44" s="31"/>
      <c r="AD44" s="31"/>
      <c r="AE44" s="31"/>
      <c r="AF44" s="31"/>
      <c r="AG44" s="31"/>
      <c r="AH44" s="31"/>
      <c r="AI44" s="31"/>
      <c r="AJ44" s="31"/>
      <c r="AK44" s="31"/>
      <c r="AL44" s="31"/>
      <c r="AM44" s="31"/>
      <c r="AN44" s="31"/>
      <c r="AO44" s="31"/>
      <c r="AP44" s="31"/>
      <c r="AQ44" s="32"/>
      <c r="AR44" s="36" t="str">
        <f>IF(AR16&gt;AR42,"十分","不十分")</f>
        <v>不十分</v>
      </c>
      <c r="AS44" s="37"/>
      <c r="AT44" s="37"/>
      <c r="AU44" s="37"/>
      <c r="AV44" s="37" t="str">
        <f>IF(AV16&gt;AV42,"十分","不十分")</f>
        <v>不十分</v>
      </c>
      <c r="AW44" s="37"/>
      <c r="AX44" s="37"/>
      <c r="AY44" s="38"/>
      <c r="CJ44" s="6" t="s">
        <v>23</v>
      </c>
      <c r="CK44" s="26" t="s">
        <v>97</v>
      </c>
    </row>
    <row r="45" spans="2:91" ht="13" customHeight="1">
      <c r="B45" s="39"/>
      <c r="C45" s="39"/>
      <c r="D45" s="39"/>
      <c r="E45" s="40"/>
      <c r="F45" s="40"/>
      <c r="G45" s="40"/>
      <c r="H45" s="40"/>
      <c r="I45" s="40"/>
      <c r="J45" s="40"/>
      <c r="K45" s="40"/>
      <c r="L45" s="40"/>
      <c r="M45" s="40"/>
      <c r="N45" s="40"/>
      <c r="O45" s="40"/>
      <c r="P45" s="40"/>
      <c r="Q45" s="40"/>
      <c r="R45" s="52"/>
      <c r="S45" s="53"/>
      <c r="T45" s="53"/>
      <c r="U45" s="53"/>
      <c r="V45" s="53"/>
      <c r="W45" s="53"/>
      <c r="X45" s="53"/>
      <c r="Y45" s="54"/>
      <c r="AB45" s="33"/>
      <c r="AC45" s="34"/>
      <c r="AD45" s="34"/>
      <c r="AE45" s="34"/>
      <c r="AF45" s="34"/>
      <c r="AG45" s="34"/>
      <c r="AH45" s="34"/>
      <c r="AI45" s="34"/>
      <c r="AJ45" s="34"/>
      <c r="AK45" s="34"/>
      <c r="AL45" s="34"/>
      <c r="AM45" s="34"/>
      <c r="AN45" s="34"/>
      <c r="AO45" s="34"/>
      <c r="AP45" s="34"/>
      <c r="AQ45" s="35"/>
      <c r="AR45" s="36"/>
      <c r="AS45" s="37"/>
      <c r="AT45" s="37"/>
      <c r="AU45" s="37"/>
      <c r="AV45" s="37"/>
      <c r="AW45" s="37"/>
      <c r="AX45" s="37"/>
      <c r="AY45" s="38"/>
      <c r="CJ45" s="6" t="s">
        <v>29</v>
      </c>
      <c r="CK45" s="26">
        <v>206000</v>
      </c>
    </row>
    <row r="46" spans="2:91" ht="13" customHeight="1">
      <c r="CJ46" s="6" t="s">
        <v>31</v>
      </c>
      <c r="CK46" s="26">
        <v>205000</v>
      </c>
    </row>
    <row r="47" spans="2:91" ht="13" customHeight="1">
      <c r="CJ47" s="6" t="s">
        <v>32</v>
      </c>
      <c r="CK47" s="26">
        <v>205000</v>
      </c>
    </row>
    <row r="48" spans="2:91" ht="13" customHeight="1">
      <c r="CJ48" s="6" t="s">
        <v>33</v>
      </c>
      <c r="CK48" s="26">
        <v>205000</v>
      </c>
    </row>
    <row r="49" spans="85:89" ht="13" customHeight="1">
      <c r="CJ49" s="6" t="s">
        <v>34</v>
      </c>
      <c r="CK49" s="26">
        <v>205000</v>
      </c>
    </row>
    <row r="50" spans="85:89" ht="13" customHeight="1">
      <c r="CJ50" s="6" t="s">
        <v>35</v>
      </c>
      <c r="CK50" s="26">
        <v>205000</v>
      </c>
    </row>
    <row r="51" spans="85:89" ht="13" customHeight="1">
      <c r="CJ51" s="6" t="s">
        <v>36</v>
      </c>
      <c r="CK51" s="26">
        <v>205000</v>
      </c>
    </row>
    <row r="52" spans="85:89" ht="13" customHeight="1">
      <c r="CJ52" s="6" t="s">
        <v>38</v>
      </c>
      <c r="CK52" s="26">
        <v>205000</v>
      </c>
    </row>
    <row r="53" spans="85:89" ht="13" customHeight="1">
      <c r="CJ53" s="6" t="s">
        <v>40</v>
      </c>
      <c r="CK53" s="26">
        <v>205000</v>
      </c>
    </row>
    <row r="54" spans="85:89" ht="13" customHeight="1">
      <c r="CJ54" s="6" t="s">
        <v>41</v>
      </c>
      <c r="CK54" s="26">
        <v>205000</v>
      </c>
    </row>
    <row r="55" spans="85:89" ht="13" customHeight="1">
      <c r="CJ55" s="6" t="s">
        <v>43</v>
      </c>
      <c r="CK55" s="26">
        <v>205000</v>
      </c>
    </row>
    <row r="56" spans="85:89" ht="13" customHeight="1">
      <c r="CJ56" s="6" t="s">
        <v>44</v>
      </c>
      <c r="CK56" s="26">
        <v>205000</v>
      </c>
    </row>
    <row r="57" spans="85:89" ht="13" customHeight="1">
      <c r="CJ57" s="6" t="s">
        <v>46</v>
      </c>
      <c r="CK57" s="26">
        <v>205000</v>
      </c>
    </row>
    <row r="58" spans="85:89" ht="13" customHeight="1">
      <c r="CJ58" s="6" t="s">
        <v>47</v>
      </c>
      <c r="CK58" s="26">
        <v>205000</v>
      </c>
    </row>
    <row r="59" spans="85:89" ht="13" customHeight="1">
      <c r="CG59" s="25"/>
      <c r="CJ59" s="27" t="s">
        <v>49</v>
      </c>
      <c r="CK59" s="26">
        <v>197000</v>
      </c>
    </row>
    <row r="60" spans="85:89" ht="13" customHeight="1">
      <c r="CJ60" s="27" t="s">
        <v>51</v>
      </c>
      <c r="CK60" s="26">
        <v>197000</v>
      </c>
    </row>
    <row r="61" spans="85:89" ht="13" customHeight="1">
      <c r="CJ61" s="27" t="s">
        <v>54</v>
      </c>
      <c r="CK61" s="26">
        <v>197000</v>
      </c>
    </row>
    <row r="62" spans="85:89" ht="13" customHeight="1">
      <c r="CJ62" s="27" t="s">
        <v>55</v>
      </c>
      <c r="CK62" s="26">
        <v>197000</v>
      </c>
    </row>
    <row r="63" spans="85:89" ht="13" customHeight="1">
      <c r="CJ63" s="27" t="s">
        <v>56</v>
      </c>
      <c r="CK63" s="26">
        <v>193000</v>
      </c>
    </row>
    <row r="64" spans="85:89" ht="13" customHeight="1">
      <c r="CJ64" s="27" t="s">
        <v>57</v>
      </c>
      <c r="CK64" s="26">
        <v>193000</v>
      </c>
    </row>
    <row r="65" spans="88:89" ht="13" customHeight="1">
      <c r="CJ65" s="27" t="s">
        <v>59</v>
      </c>
      <c r="CK65" s="26">
        <v>193000</v>
      </c>
    </row>
    <row r="66" spans="88:89" ht="13" customHeight="1">
      <c r="CJ66" s="27" t="s">
        <v>60</v>
      </c>
      <c r="CK66" s="26">
        <v>193000</v>
      </c>
    </row>
    <row r="67" spans="88:89" ht="13" customHeight="1">
      <c r="CJ67" s="27" t="s">
        <v>61</v>
      </c>
      <c r="CK67" s="26">
        <v>193000</v>
      </c>
    </row>
    <row r="68" spans="88:89" ht="13" customHeight="1">
      <c r="CJ68" s="27" t="s">
        <v>62</v>
      </c>
      <c r="CK68" s="26">
        <v>193000</v>
      </c>
    </row>
    <row r="69" spans="88:89" ht="13" customHeight="1">
      <c r="CJ69" s="27" t="s">
        <v>63</v>
      </c>
      <c r="CK69" s="26">
        <v>193000</v>
      </c>
    </row>
    <row r="70" spans="88:89" ht="13" customHeight="1">
      <c r="CJ70" s="27" t="s">
        <v>64</v>
      </c>
      <c r="CK70" s="26">
        <v>193000</v>
      </c>
    </row>
    <row r="71" spans="88:89" ht="13" customHeight="1"/>
    <row r="72" spans="88:89" ht="13" customHeight="1"/>
    <row r="73" spans="88:89" ht="13" customHeight="1"/>
    <row r="74" spans="88:89" ht="13" customHeight="1"/>
    <row r="75" spans="88:89" ht="13" customHeight="1"/>
    <row r="76" spans="88:89" ht="13" customHeight="1"/>
    <row r="77" spans="88:89" ht="13" customHeight="1"/>
    <row r="78" spans="88:89" ht="13" customHeight="1"/>
    <row r="79" spans="88:89" ht="13" customHeight="1"/>
    <row r="80" spans="88:89" ht="13" customHeight="1"/>
    <row r="81" ht="13" customHeight="1"/>
    <row r="82" ht="13" customHeight="1"/>
    <row r="83" ht="13" customHeight="1"/>
    <row r="84" ht="13" customHeight="1"/>
    <row r="85" ht="13" customHeight="1"/>
    <row r="86" ht="13" customHeight="1"/>
    <row r="87" ht="13" customHeight="1"/>
    <row r="88" ht="13" customHeight="1"/>
    <row r="89" ht="13" customHeight="1"/>
    <row r="90" ht="12.5"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row r="101" ht="13" customHeight="1"/>
    <row r="102" ht="13" customHeight="1"/>
    <row r="103" ht="13" customHeight="1"/>
    <row r="104" ht="13" customHeight="1"/>
    <row r="105" ht="13" customHeight="1"/>
    <row r="106" ht="13" customHeight="1"/>
    <row r="107" ht="13" customHeight="1"/>
    <row r="108" ht="13" customHeight="1"/>
    <row r="109" ht="13" customHeight="1"/>
    <row r="110" ht="13" customHeight="1"/>
    <row r="111" ht="13" customHeight="1"/>
    <row r="112" ht="13" customHeight="1"/>
    <row r="113" ht="13" customHeight="1"/>
    <row r="114" ht="13" customHeight="1"/>
    <row r="115" ht="13" customHeight="1"/>
    <row r="116" ht="13" customHeight="1"/>
    <row r="117" ht="13" customHeight="1"/>
    <row r="118" ht="13" customHeight="1"/>
    <row r="119" ht="13" customHeight="1"/>
    <row r="120" ht="13" customHeight="1"/>
    <row r="121" ht="13" customHeight="1"/>
    <row r="122" ht="13" customHeight="1"/>
    <row r="123" ht="13" customHeight="1"/>
    <row r="124" ht="13" customHeight="1"/>
    <row r="125" ht="13" customHeight="1"/>
    <row r="126" ht="13" customHeight="1"/>
    <row r="127" ht="13" customHeight="1"/>
    <row r="128" ht="13" customHeight="1"/>
    <row r="129" ht="13" customHeight="1"/>
    <row r="130" ht="13" customHeight="1"/>
    <row r="131" ht="13" customHeight="1"/>
    <row r="132" ht="13" customHeight="1"/>
    <row r="133" ht="13" customHeight="1"/>
    <row r="134" ht="13" customHeight="1"/>
    <row r="135" ht="13" customHeight="1"/>
    <row r="136" ht="13" customHeight="1"/>
    <row r="137" ht="13" customHeight="1"/>
    <row r="138" ht="13" customHeight="1"/>
    <row r="139" ht="13" customHeight="1"/>
    <row r="140" ht="13" customHeight="1"/>
    <row r="141" ht="13" customHeight="1"/>
    <row r="142" ht="13" customHeight="1"/>
    <row r="143" ht="13" customHeight="1"/>
    <row r="144"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row r="312" ht="13" customHeight="1"/>
    <row r="313" ht="13" customHeight="1"/>
    <row r="314" ht="13" customHeight="1"/>
    <row r="315" ht="13" customHeight="1"/>
    <row r="316" ht="13" customHeight="1"/>
    <row r="317" ht="13" customHeight="1"/>
    <row r="318" ht="13" customHeight="1"/>
    <row r="319" ht="13" customHeight="1"/>
    <row r="320"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row r="468" ht="13" customHeight="1"/>
    <row r="469" ht="13" customHeight="1"/>
    <row r="470" ht="13" customHeight="1"/>
    <row r="471" ht="13" customHeight="1"/>
    <row r="472" ht="13" customHeight="1"/>
    <row r="473" ht="13" customHeight="1"/>
    <row r="474" ht="13" customHeight="1"/>
    <row r="475" ht="13" customHeight="1"/>
    <row r="476" ht="13" customHeight="1"/>
    <row r="477" ht="13" customHeight="1"/>
    <row r="478" ht="13" customHeight="1"/>
    <row r="479" ht="13" customHeight="1"/>
    <row r="480" ht="13" customHeight="1"/>
    <row r="481" ht="13" customHeight="1"/>
    <row r="482" ht="13" customHeight="1"/>
    <row r="483" ht="13" customHeight="1"/>
    <row r="484" ht="13" customHeight="1"/>
    <row r="485" ht="13" customHeight="1"/>
    <row r="486" ht="13" customHeight="1"/>
    <row r="487" ht="13" customHeight="1"/>
    <row r="488" ht="13" customHeight="1"/>
    <row r="489" ht="13" customHeight="1"/>
    <row r="490" ht="13" customHeight="1"/>
    <row r="491" ht="13" customHeight="1"/>
    <row r="492" ht="13" customHeight="1"/>
    <row r="493" ht="13" customHeight="1"/>
    <row r="494" ht="13" customHeight="1"/>
    <row r="495" ht="13" customHeight="1"/>
    <row r="496" ht="13" customHeight="1"/>
    <row r="497" ht="13" customHeight="1"/>
    <row r="498" ht="13" customHeight="1"/>
    <row r="499" ht="13" customHeight="1"/>
    <row r="500" ht="13" customHeight="1"/>
    <row r="501" ht="13" customHeight="1"/>
    <row r="502" ht="13" customHeight="1"/>
    <row r="503" ht="13" customHeight="1"/>
    <row r="504" ht="13" customHeight="1"/>
    <row r="505" ht="13" customHeight="1"/>
    <row r="506" ht="13" customHeight="1"/>
    <row r="507" ht="13" customHeight="1"/>
    <row r="508" ht="13" customHeight="1"/>
    <row r="509" ht="13" customHeight="1"/>
    <row r="510" ht="13" customHeight="1"/>
    <row r="511" ht="13" customHeight="1"/>
    <row r="512" ht="13" customHeight="1"/>
    <row r="513" ht="13" customHeight="1"/>
    <row r="514" ht="13" customHeight="1"/>
    <row r="515" ht="13" customHeight="1"/>
    <row r="516" ht="13" customHeight="1"/>
    <row r="517" ht="13" customHeight="1"/>
    <row r="518" ht="13" customHeight="1"/>
    <row r="519" ht="13" customHeight="1"/>
    <row r="520" ht="13" customHeight="1"/>
    <row r="521" ht="13" customHeight="1"/>
    <row r="522" ht="13" customHeight="1"/>
    <row r="523" ht="13" customHeight="1"/>
    <row r="524" ht="13" customHeight="1"/>
    <row r="525" ht="13" customHeight="1"/>
    <row r="526" ht="13" customHeight="1"/>
    <row r="527" ht="13" customHeight="1"/>
    <row r="528" ht="13" customHeight="1"/>
    <row r="529" ht="13" customHeight="1"/>
    <row r="530" ht="13" customHeight="1"/>
    <row r="531" ht="13" customHeight="1"/>
    <row r="532" ht="13" customHeight="1"/>
    <row r="533" ht="13" customHeight="1"/>
    <row r="534" ht="13" customHeight="1"/>
    <row r="535" ht="13" customHeight="1"/>
    <row r="536" ht="13" customHeight="1"/>
    <row r="537" ht="13" customHeight="1"/>
    <row r="538" ht="13" customHeight="1"/>
    <row r="539" ht="13" customHeight="1"/>
    <row r="540" ht="13" customHeight="1"/>
    <row r="541" ht="13" customHeight="1"/>
    <row r="542" ht="13" customHeight="1"/>
    <row r="543" ht="13" customHeight="1"/>
    <row r="544" ht="13" customHeight="1"/>
    <row r="545" ht="13" customHeight="1"/>
    <row r="546" ht="13" customHeight="1"/>
    <row r="547" ht="13" customHeight="1"/>
    <row r="548" ht="13" customHeight="1"/>
    <row r="549" ht="13" customHeight="1"/>
    <row r="550" ht="13" customHeight="1"/>
    <row r="551" ht="13" customHeight="1"/>
    <row r="552" ht="13" customHeight="1"/>
    <row r="553" ht="13" customHeight="1"/>
    <row r="554" ht="13" customHeight="1"/>
    <row r="555" ht="13" customHeight="1"/>
    <row r="556" ht="13" customHeight="1"/>
    <row r="557" ht="13" customHeight="1"/>
    <row r="558" ht="13" customHeight="1"/>
    <row r="559" ht="13" customHeight="1"/>
    <row r="560" ht="13" customHeight="1"/>
    <row r="561" ht="13" customHeight="1"/>
    <row r="562" ht="13" customHeight="1"/>
    <row r="563" ht="13" customHeight="1"/>
    <row r="564" ht="13" customHeight="1"/>
    <row r="565" ht="13" customHeight="1"/>
    <row r="566" ht="13" customHeight="1"/>
    <row r="567" ht="13" customHeight="1"/>
    <row r="568" ht="13" customHeight="1"/>
    <row r="569" ht="13" customHeight="1"/>
    <row r="570" ht="13" customHeight="1"/>
    <row r="571" ht="13" customHeight="1"/>
    <row r="572" ht="13" customHeight="1"/>
    <row r="573" ht="13" customHeight="1"/>
    <row r="574" ht="13" customHeight="1"/>
    <row r="575" ht="13" customHeight="1"/>
    <row r="576" ht="13" customHeight="1"/>
    <row r="577" ht="13" customHeight="1"/>
    <row r="578" ht="13" customHeight="1"/>
    <row r="579" ht="13" customHeight="1"/>
    <row r="580" ht="13" customHeight="1"/>
    <row r="581" ht="13" customHeight="1"/>
    <row r="582" ht="13" customHeight="1"/>
    <row r="583" ht="13" customHeight="1"/>
    <row r="584" ht="13" customHeight="1"/>
    <row r="585" ht="13" customHeight="1"/>
    <row r="586" ht="13" customHeight="1"/>
    <row r="587" ht="13" customHeight="1"/>
    <row r="588" ht="13" customHeight="1"/>
    <row r="589" ht="13" customHeight="1"/>
    <row r="590" ht="13" customHeight="1"/>
    <row r="591" ht="13" customHeight="1"/>
    <row r="592" ht="13" customHeight="1"/>
    <row r="593" ht="13" customHeight="1"/>
    <row r="594" ht="13" customHeight="1"/>
    <row r="595" ht="13" customHeight="1"/>
    <row r="596" ht="13" customHeight="1"/>
    <row r="597" ht="13" customHeight="1"/>
    <row r="598" ht="13" customHeight="1"/>
    <row r="599" ht="13" customHeight="1"/>
    <row r="600" ht="13" customHeight="1"/>
    <row r="601" ht="13" customHeight="1"/>
    <row r="602" ht="13" customHeight="1"/>
    <row r="603" ht="13" customHeight="1"/>
    <row r="604" ht="13" customHeight="1"/>
    <row r="605" ht="13" customHeight="1"/>
    <row r="606" ht="13" customHeight="1"/>
    <row r="607" ht="13" customHeight="1"/>
    <row r="608" ht="13" customHeight="1"/>
    <row r="609" ht="13" customHeight="1"/>
    <row r="610" ht="13" customHeight="1"/>
    <row r="611" ht="13" customHeight="1"/>
    <row r="612" ht="13" customHeight="1"/>
    <row r="613" ht="13" customHeight="1"/>
    <row r="614" ht="13" customHeight="1"/>
    <row r="615" ht="13" customHeight="1"/>
    <row r="616" ht="13" customHeight="1"/>
    <row r="617" ht="13" customHeight="1"/>
    <row r="618" ht="13" customHeight="1"/>
    <row r="619" ht="13" customHeight="1"/>
    <row r="620" ht="13" customHeight="1"/>
    <row r="621" ht="13" customHeight="1"/>
    <row r="622" ht="13" customHeight="1"/>
    <row r="623" ht="13" customHeight="1"/>
    <row r="624" ht="13" customHeight="1"/>
    <row r="625" ht="13" customHeight="1"/>
    <row r="626" ht="13" customHeight="1"/>
    <row r="627" ht="13" customHeight="1"/>
    <row r="628" ht="13" customHeight="1"/>
    <row r="629" ht="13" customHeight="1"/>
    <row r="630" ht="13" customHeight="1"/>
    <row r="631" ht="13" customHeight="1"/>
    <row r="632" ht="13" customHeight="1"/>
    <row r="633" ht="13" customHeight="1"/>
    <row r="634" ht="13" customHeight="1"/>
    <row r="635" ht="13" customHeight="1"/>
    <row r="636" ht="13" customHeight="1"/>
    <row r="637" ht="13" customHeight="1"/>
    <row r="638" ht="13" customHeight="1"/>
    <row r="639" ht="13" customHeight="1"/>
    <row r="640" ht="13" customHeight="1"/>
    <row r="641" ht="13" customHeight="1"/>
    <row r="642" ht="13" customHeight="1"/>
    <row r="643" ht="13" customHeight="1"/>
    <row r="644" ht="13" customHeight="1"/>
    <row r="645" ht="13" customHeight="1"/>
    <row r="646" ht="13" customHeight="1"/>
    <row r="647" ht="13" customHeight="1"/>
    <row r="648" ht="13" customHeight="1"/>
    <row r="649" ht="13" customHeight="1"/>
    <row r="650" ht="13" customHeight="1"/>
    <row r="651" ht="13" customHeight="1"/>
    <row r="652" ht="13" customHeight="1"/>
    <row r="653" ht="13" customHeight="1"/>
    <row r="654" ht="13" customHeight="1"/>
    <row r="655" ht="13" customHeight="1"/>
    <row r="656" ht="13" customHeight="1"/>
    <row r="657" ht="13" customHeight="1"/>
    <row r="658" ht="13" customHeight="1"/>
    <row r="659" ht="13" customHeight="1"/>
    <row r="660" ht="13" customHeight="1"/>
    <row r="661" ht="13" customHeight="1"/>
    <row r="662" ht="13" customHeight="1"/>
    <row r="663" ht="13" customHeight="1"/>
    <row r="664" ht="13" customHeight="1"/>
    <row r="665" ht="13" customHeight="1"/>
    <row r="666" ht="13" customHeight="1"/>
    <row r="667" ht="13" customHeight="1"/>
    <row r="668" ht="13" customHeight="1"/>
    <row r="669" ht="13" customHeight="1"/>
    <row r="670" ht="13" customHeight="1"/>
    <row r="671" ht="13" customHeight="1"/>
    <row r="672" ht="13" customHeight="1"/>
    <row r="673" ht="13" customHeight="1"/>
    <row r="674" ht="13" customHeight="1"/>
    <row r="675" ht="13" customHeight="1"/>
    <row r="676" ht="13" customHeight="1"/>
    <row r="677" ht="13" customHeight="1"/>
    <row r="678" ht="13" customHeight="1"/>
    <row r="679" ht="13" customHeight="1"/>
    <row r="680" ht="13" customHeight="1"/>
    <row r="681" ht="13" customHeight="1"/>
    <row r="682" ht="13" customHeight="1"/>
    <row r="683" ht="13" customHeight="1"/>
    <row r="684" ht="13" customHeight="1"/>
    <row r="685" ht="13" customHeight="1"/>
    <row r="686" ht="13" customHeight="1"/>
    <row r="687" ht="13" customHeight="1"/>
    <row r="688" ht="13" customHeight="1"/>
    <row r="689" ht="13" customHeight="1"/>
    <row r="690" ht="13" customHeight="1"/>
    <row r="691" ht="13" customHeight="1"/>
    <row r="692" ht="13" customHeight="1"/>
    <row r="693" ht="13" customHeight="1"/>
    <row r="694" ht="13" customHeight="1"/>
    <row r="695" ht="13" customHeight="1"/>
    <row r="696" ht="13" customHeight="1"/>
    <row r="697" ht="13" customHeight="1"/>
    <row r="698" ht="13" customHeight="1"/>
    <row r="699" ht="13" customHeight="1"/>
    <row r="700" ht="13" customHeight="1"/>
    <row r="701" ht="13" customHeight="1"/>
    <row r="702" ht="13" customHeight="1"/>
    <row r="703" ht="13" customHeight="1"/>
    <row r="704" ht="13" customHeight="1"/>
    <row r="705" ht="13" customHeight="1"/>
    <row r="706" ht="13" customHeight="1"/>
    <row r="707" ht="13" customHeight="1"/>
    <row r="708" ht="13" customHeight="1"/>
    <row r="709" ht="13" customHeight="1"/>
    <row r="710" ht="13" customHeight="1"/>
    <row r="711" ht="13" customHeight="1"/>
    <row r="712" ht="13" customHeight="1"/>
    <row r="713" ht="13" customHeight="1"/>
    <row r="714" ht="13" customHeight="1"/>
    <row r="715" ht="13" customHeight="1"/>
    <row r="716" ht="13" customHeight="1"/>
    <row r="717" ht="13" customHeight="1"/>
    <row r="718" ht="13" customHeight="1"/>
    <row r="719" ht="13" customHeight="1"/>
    <row r="720" ht="13" customHeight="1"/>
    <row r="721" ht="13" customHeight="1"/>
    <row r="722" ht="13" customHeight="1"/>
    <row r="723" ht="13" customHeight="1"/>
    <row r="724" ht="13" customHeight="1"/>
    <row r="725" ht="13" customHeight="1"/>
    <row r="726" ht="13" customHeight="1"/>
    <row r="727" ht="13" customHeight="1"/>
    <row r="728" ht="13" customHeight="1"/>
    <row r="729" ht="13" customHeight="1"/>
    <row r="730" ht="13" customHeight="1"/>
    <row r="731" ht="13" customHeight="1"/>
    <row r="732" ht="13" customHeight="1"/>
    <row r="733" ht="13" customHeight="1"/>
    <row r="734" ht="13" customHeight="1"/>
    <row r="735" ht="13" customHeight="1"/>
    <row r="736" ht="13" customHeight="1"/>
    <row r="737" ht="13" customHeight="1"/>
    <row r="738" ht="13" customHeight="1"/>
    <row r="739" ht="13" customHeight="1"/>
    <row r="740" ht="13" customHeight="1"/>
    <row r="741" ht="13" customHeight="1"/>
    <row r="742" ht="13" customHeight="1"/>
    <row r="743" ht="13" customHeight="1"/>
    <row r="744" ht="13" customHeight="1"/>
    <row r="745" ht="13" customHeight="1"/>
    <row r="746" ht="13" customHeight="1"/>
    <row r="747" ht="13" customHeight="1"/>
    <row r="748" ht="13" customHeight="1"/>
    <row r="749" ht="13" customHeight="1"/>
    <row r="750" ht="13" customHeight="1"/>
    <row r="751" ht="13" customHeight="1"/>
    <row r="752" ht="13" customHeight="1"/>
    <row r="753" ht="13" customHeight="1"/>
    <row r="754" ht="13" customHeight="1"/>
    <row r="755" ht="13" customHeight="1"/>
    <row r="756" ht="13" customHeight="1"/>
    <row r="757" ht="13" customHeight="1"/>
    <row r="758" ht="13" customHeight="1"/>
    <row r="759" ht="13" customHeight="1"/>
    <row r="760" ht="13" customHeight="1"/>
    <row r="761" ht="13" customHeight="1"/>
    <row r="762" ht="13" customHeight="1"/>
    <row r="763" ht="13" customHeight="1"/>
    <row r="764" ht="13" customHeight="1"/>
    <row r="765" ht="13" customHeight="1"/>
    <row r="766" ht="13" customHeight="1"/>
    <row r="767" ht="13" customHeight="1"/>
    <row r="768" ht="13" customHeight="1"/>
    <row r="769" ht="13" customHeight="1"/>
    <row r="770" ht="13" customHeight="1"/>
    <row r="771" ht="13" customHeight="1"/>
    <row r="772" ht="13" customHeight="1"/>
    <row r="773" ht="13" customHeight="1"/>
    <row r="774" ht="13" customHeight="1"/>
    <row r="775" ht="13" customHeight="1"/>
    <row r="776" ht="13" customHeight="1"/>
    <row r="777" ht="13" customHeight="1"/>
    <row r="778" ht="13" customHeight="1"/>
    <row r="779" ht="13" customHeight="1"/>
    <row r="780" ht="13" customHeight="1"/>
    <row r="781" ht="13" customHeight="1"/>
    <row r="782" ht="13" customHeight="1"/>
    <row r="783" ht="13" customHeight="1"/>
    <row r="784" ht="13" customHeight="1"/>
    <row r="785" ht="13" customHeight="1"/>
    <row r="786" ht="13" customHeight="1"/>
    <row r="787" ht="13" customHeight="1"/>
    <row r="788" ht="13" customHeight="1"/>
    <row r="789" ht="13" customHeight="1"/>
    <row r="790" ht="13" customHeight="1"/>
    <row r="791" ht="13" customHeight="1"/>
    <row r="792" ht="13" customHeight="1"/>
    <row r="793" ht="13" customHeight="1"/>
    <row r="794" ht="13" customHeight="1"/>
    <row r="795" ht="13" customHeight="1"/>
    <row r="796" ht="13" customHeight="1"/>
    <row r="797" ht="13" customHeight="1"/>
    <row r="798" ht="13" customHeight="1"/>
    <row r="799" ht="13" customHeight="1"/>
    <row r="800" ht="13" customHeight="1"/>
    <row r="801" ht="13" customHeight="1"/>
    <row r="802" ht="13" customHeight="1"/>
    <row r="803" ht="13" customHeight="1"/>
    <row r="804" ht="13" customHeight="1"/>
    <row r="805" ht="13" customHeight="1"/>
    <row r="806" ht="13" customHeight="1"/>
    <row r="807" ht="13" customHeight="1"/>
    <row r="808" ht="13" customHeight="1"/>
    <row r="809" ht="13" customHeight="1"/>
    <row r="810" ht="13" customHeight="1"/>
    <row r="811" ht="13" customHeight="1"/>
    <row r="812" ht="13" customHeight="1"/>
    <row r="813" ht="13" customHeight="1"/>
    <row r="814" ht="13" customHeight="1"/>
    <row r="815" ht="13" customHeight="1"/>
    <row r="816" ht="13" customHeight="1"/>
    <row r="817" ht="13" customHeight="1"/>
    <row r="818" ht="13" customHeight="1"/>
    <row r="819" ht="13" customHeight="1"/>
    <row r="820" ht="13" customHeight="1"/>
    <row r="821" ht="13" customHeight="1"/>
    <row r="822" ht="13" customHeight="1"/>
    <row r="823" ht="13" customHeight="1"/>
    <row r="824" ht="13" customHeight="1"/>
    <row r="825" ht="13" customHeight="1"/>
    <row r="826" ht="13" customHeight="1"/>
    <row r="827" ht="13" customHeight="1"/>
    <row r="828" ht="13" customHeight="1"/>
    <row r="829" ht="13" customHeight="1"/>
    <row r="830" ht="13" customHeight="1"/>
    <row r="831" ht="13" customHeight="1"/>
    <row r="832" ht="13" customHeight="1"/>
    <row r="833" ht="13" customHeight="1"/>
    <row r="834" ht="13" customHeight="1"/>
    <row r="835" ht="13" customHeight="1"/>
    <row r="836" ht="13" customHeight="1"/>
    <row r="837" ht="13" customHeight="1"/>
    <row r="838" ht="13" customHeight="1"/>
    <row r="839" ht="13" customHeight="1"/>
    <row r="840" ht="13" customHeight="1"/>
    <row r="841" ht="13" customHeight="1"/>
    <row r="842" ht="13" customHeight="1"/>
    <row r="843" ht="13" customHeight="1"/>
    <row r="844" ht="13" customHeight="1"/>
    <row r="845" ht="13" customHeight="1"/>
    <row r="846" ht="13" customHeight="1"/>
    <row r="847" ht="13" customHeight="1"/>
    <row r="848" ht="13" customHeight="1"/>
    <row r="849" ht="13" customHeight="1"/>
    <row r="850" ht="13" customHeight="1"/>
    <row r="851" ht="13" customHeight="1"/>
    <row r="852" ht="13" customHeight="1"/>
    <row r="853" ht="13" customHeight="1"/>
    <row r="854" ht="13" customHeight="1"/>
    <row r="855" ht="13" customHeight="1"/>
    <row r="856" ht="13" customHeight="1"/>
    <row r="857" ht="13" customHeight="1"/>
    <row r="858" ht="13" customHeight="1"/>
    <row r="859" ht="13" customHeight="1"/>
    <row r="860" ht="13" customHeight="1"/>
    <row r="861" ht="13" customHeight="1"/>
    <row r="862" ht="13" customHeight="1"/>
    <row r="863" ht="13" customHeight="1"/>
    <row r="864" ht="13" customHeight="1"/>
    <row r="865" ht="13" customHeight="1"/>
    <row r="866" ht="13" customHeight="1"/>
    <row r="867" ht="13" customHeight="1"/>
    <row r="868" ht="13" customHeight="1"/>
    <row r="869" ht="13" customHeight="1"/>
    <row r="870" ht="13" customHeight="1"/>
    <row r="871" ht="13" customHeight="1"/>
    <row r="872" ht="13" customHeight="1"/>
    <row r="873" ht="13" customHeight="1"/>
    <row r="874" ht="13" customHeight="1"/>
    <row r="875" ht="13" customHeight="1"/>
    <row r="876" ht="13" customHeight="1"/>
    <row r="877" ht="13" customHeight="1"/>
    <row r="878" ht="13" customHeight="1"/>
    <row r="879" ht="13" customHeight="1"/>
    <row r="880" ht="13" customHeight="1"/>
    <row r="881" ht="13" customHeight="1"/>
    <row r="882" ht="13" customHeight="1"/>
    <row r="883" ht="13" customHeight="1"/>
    <row r="884" ht="13" customHeight="1"/>
    <row r="885" ht="13" customHeight="1"/>
    <row r="886" ht="13" customHeight="1"/>
    <row r="887" ht="13" customHeight="1"/>
    <row r="888" ht="13" customHeight="1"/>
    <row r="889" ht="13" customHeight="1"/>
    <row r="890" ht="13" customHeight="1"/>
    <row r="891" ht="13" customHeight="1"/>
    <row r="892" ht="13" customHeight="1"/>
    <row r="893" ht="13" customHeight="1"/>
    <row r="894" ht="13" customHeight="1"/>
    <row r="895" ht="13" customHeight="1"/>
    <row r="896" ht="13" customHeight="1"/>
    <row r="897" ht="13" customHeight="1"/>
    <row r="898" ht="13" customHeight="1"/>
    <row r="899" ht="13" customHeight="1"/>
    <row r="900" ht="13" customHeight="1"/>
    <row r="901" ht="13" customHeight="1"/>
    <row r="902" ht="13" customHeight="1"/>
    <row r="903" ht="13" customHeight="1"/>
    <row r="904" ht="13" customHeight="1"/>
    <row r="905" ht="13" customHeight="1"/>
    <row r="906" ht="13" customHeight="1"/>
    <row r="907" ht="13" customHeight="1"/>
    <row r="908" ht="13" customHeight="1"/>
    <row r="909" ht="13" customHeight="1"/>
    <row r="910" ht="13" customHeight="1"/>
    <row r="911" ht="13" customHeight="1"/>
    <row r="912" ht="13" customHeight="1"/>
    <row r="913" ht="13" customHeight="1"/>
    <row r="914" ht="13" customHeight="1"/>
    <row r="915" ht="13" customHeight="1"/>
    <row r="916" ht="13" customHeight="1"/>
    <row r="917" ht="13" customHeight="1"/>
    <row r="918" ht="13" customHeight="1"/>
    <row r="919" ht="13" customHeight="1"/>
    <row r="920" ht="13" customHeight="1"/>
    <row r="921" ht="13" customHeight="1"/>
    <row r="922" ht="13" customHeight="1"/>
    <row r="923" ht="13" customHeight="1"/>
    <row r="924" ht="13" customHeight="1"/>
    <row r="925" ht="13" customHeight="1"/>
    <row r="926" ht="13" customHeight="1"/>
    <row r="927" ht="13" customHeight="1"/>
    <row r="928" ht="13" customHeight="1"/>
    <row r="929" ht="13" customHeight="1"/>
    <row r="930" ht="13" customHeight="1"/>
    <row r="931" ht="13" customHeight="1"/>
    <row r="932" ht="13" customHeight="1"/>
    <row r="933" ht="13" customHeight="1"/>
    <row r="934" ht="13" customHeight="1"/>
    <row r="935" ht="13" customHeight="1"/>
    <row r="936" ht="13" customHeight="1"/>
    <row r="937" ht="13" customHeight="1"/>
    <row r="938" ht="13" customHeight="1"/>
    <row r="939" ht="13" customHeight="1"/>
    <row r="940" ht="13" customHeight="1"/>
    <row r="941" ht="13" customHeight="1"/>
    <row r="942" ht="13" customHeight="1"/>
    <row r="943" ht="13" customHeight="1"/>
    <row r="944" ht="13" customHeight="1"/>
    <row r="945" ht="13" customHeight="1"/>
    <row r="946" ht="13" customHeight="1"/>
    <row r="947" ht="13" customHeight="1"/>
    <row r="948" ht="13" customHeight="1"/>
    <row r="949" ht="13" customHeight="1"/>
    <row r="950" ht="13" customHeight="1"/>
    <row r="951" ht="13" customHeight="1"/>
    <row r="952" ht="13" customHeight="1"/>
    <row r="953" ht="13" customHeight="1"/>
    <row r="954" ht="13" customHeight="1"/>
    <row r="955" ht="13" customHeight="1"/>
    <row r="956" ht="13" customHeight="1"/>
    <row r="957" ht="13" customHeight="1"/>
    <row r="958" ht="13" customHeight="1"/>
    <row r="959" ht="13" customHeight="1"/>
    <row r="960" ht="13" customHeight="1"/>
    <row r="961" ht="13" customHeight="1"/>
    <row r="962" ht="13" customHeight="1"/>
    <row r="963" ht="13" customHeight="1"/>
    <row r="964" ht="13" customHeight="1"/>
    <row r="965" ht="13" customHeight="1"/>
    <row r="966" ht="13" customHeight="1"/>
    <row r="967" ht="13" customHeight="1"/>
    <row r="968" ht="13" customHeight="1"/>
    <row r="969" ht="13" customHeight="1"/>
    <row r="970" ht="13" customHeight="1"/>
    <row r="971" ht="13" customHeight="1"/>
    <row r="972" ht="13" customHeight="1"/>
    <row r="973" ht="13" customHeight="1"/>
    <row r="974" ht="13" customHeight="1"/>
    <row r="975" ht="13" customHeight="1"/>
    <row r="976" ht="13" customHeight="1"/>
    <row r="977" ht="13" customHeight="1"/>
    <row r="978" ht="13" customHeight="1"/>
    <row r="979" ht="13" customHeight="1"/>
    <row r="980" ht="13" customHeight="1"/>
    <row r="981" ht="13" customHeight="1"/>
    <row r="982" ht="13" customHeight="1"/>
    <row r="983" ht="13" customHeight="1"/>
    <row r="984" ht="13" customHeight="1"/>
    <row r="985" ht="13" customHeight="1"/>
    <row r="986" ht="13" customHeight="1"/>
    <row r="987" ht="13" customHeight="1"/>
    <row r="988" ht="13" customHeight="1"/>
    <row r="989" ht="13" customHeight="1"/>
    <row r="990" ht="13" customHeight="1"/>
    <row r="991" ht="13" customHeight="1"/>
    <row r="992" ht="13" customHeight="1"/>
    <row r="993" ht="13" customHeight="1"/>
    <row r="994" ht="13" customHeight="1"/>
    <row r="995" ht="13" customHeight="1"/>
    <row r="996" ht="13" customHeight="1"/>
    <row r="997" ht="13" customHeight="1"/>
    <row r="998" ht="13" customHeight="1"/>
    <row r="999" ht="13" customHeight="1"/>
    <row r="1000" ht="13" customHeight="1"/>
    <row r="1001" ht="13" customHeight="1"/>
    <row r="1002" ht="13" customHeight="1"/>
    <row r="1003" ht="13" customHeight="1"/>
    <row r="1004" ht="13" customHeight="1"/>
    <row r="1005" ht="13" customHeight="1"/>
    <row r="1006" ht="13" customHeight="1"/>
    <row r="1007" ht="13" customHeight="1"/>
    <row r="1008" ht="13" customHeight="1"/>
    <row r="1009" ht="13" customHeight="1"/>
    <row r="1010" ht="13" customHeight="1"/>
    <row r="1011" ht="13" customHeight="1"/>
    <row r="1012" ht="13" customHeight="1"/>
    <row r="1013" ht="13" customHeight="1"/>
    <row r="1014" ht="13" customHeight="1"/>
    <row r="1015" ht="13" customHeight="1"/>
    <row r="1016" ht="13" customHeight="1"/>
    <row r="1017" ht="13" customHeight="1"/>
    <row r="1018" ht="13" customHeight="1"/>
    <row r="1019" ht="13" customHeight="1"/>
    <row r="1020" ht="13" customHeight="1"/>
    <row r="1021" ht="13" customHeight="1"/>
    <row r="1022" ht="13" customHeight="1"/>
    <row r="1023" ht="13" customHeight="1"/>
    <row r="1024" ht="13" customHeight="1"/>
    <row r="1025" ht="13" customHeight="1"/>
    <row r="1026" ht="13" customHeight="1"/>
    <row r="1027" ht="13" customHeight="1"/>
    <row r="1028" ht="13" customHeight="1"/>
    <row r="1029" ht="13" customHeight="1"/>
    <row r="1030" ht="13" customHeight="1"/>
    <row r="1031" ht="13" customHeight="1"/>
    <row r="1032" ht="13" customHeight="1"/>
    <row r="1033" ht="13" customHeight="1"/>
    <row r="1034" ht="13" customHeight="1"/>
    <row r="1035" ht="13" customHeight="1"/>
    <row r="1036" ht="13" customHeight="1"/>
    <row r="1037" ht="13" customHeight="1"/>
    <row r="1038" ht="13" customHeight="1"/>
    <row r="1039" ht="13" customHeight="1"/>
    <row r="1040" ht="13" customHeight="1"/>
    <row r="1041" ht="13" customHeight="1"/>
    <row r="1042" ht="13" customHeight="1"/>
    <row r="1043" ht="13" customHeight="1"/>
    <row r="1044" ht="13" customHeight="1"/>
    <row r="1045" ht="13" customHeight="1"/>
    <row r="1046" ht="13" customHeight="1"/>
    <row r="1047" ht="13" customHeight="1"/>
    <row r="1048" ht="13" customHeight="1"/>
    <row r="1049" ht="13" customHeight="1"/>
    <row r="1050" ht="13" customHeight="1"/>
    <row r="1051" ht="13" customHeight="1"/>
    <row r="1052" ht="13" customHeight="1"/>
    <row r="1053" ht="13" customHeight="1"/>
    <row r="1054" ht="13" customHeight="1"/>
    <row r="1055" ht="13" customHeight="1"/>
    <row r="1056" ht="13" customHeight="1"/>
    <row r="1057" ht="13" customHeight="1"/>
    <row r="1058" ht="13" customHeight="1"/>
    <row r="1059" ht="13" customHeight="1"/>
    <row r="1060" ht="13" customHeight="1"/>
    <row r="1061" ht="13" customHeight="1"/>
    <row r="1062" ht="13" customHeight="1"/>
    <row r="1063" ht="13" customHeight="1"/>
    <row r="1064" ht="13" customHeight="1"/>
    <row r="1065" ht="13" customHeight="1"/>
    <row r="1066" ht="13" customHeight="1"/>
    <row r="1067" ht="13" customHeight="1"/>
    <row r="1068" ht="13" customHeight="1"/>
    <row r="1069" ht="13" customHeight="1"/>
    <row r="1070" ht="13" customHeight="1"/>
    <row r="1071" ht="13" customHeight="1"/>
    <row r="1072" ht="13" customHeight="1"/>
    <row r="1073" ht="13" customHeight="1"/>
    <row r="1074" ht="13" customHeight="1"/>
    <row r="1075" ht="13" customHeight="1"/>
    <row r="1076" ht="13" customHeight="1"/>
    <row r="1077" ht="13" customHeight="1"/>
    <row r="1078" ht="13" customHeight="1"/>
    <row r="1079" ht="13" customHeight="1"/>
    <row r="1080" ht="13" customHeight="1"/>
    <row r="1081" ht="13" customHeight="1"/>
    <row r="1082" ht="13" customHeight="1"/>
    <row r="1083" ht="13" customHeight="1"/>
    <row r="1084" ht="13" customHeight="1"/>
    <row r="1085" ht="13" customHeight="1"/>
    <row r="1086" ht="13" customHeight="1"/>
    <row r="1087" ht="13" customHeight="1"/>
    <row r="1088" ht="13" customHeight="1"/>
    <row r="1089" ht="13" customHeight="1"/>
    <row r="1090" ht="13" customHeight="1"/>
    <row r="1091" ht="13" customHeight="1"/>
    <row r="1092" ht="13" customHeight="1"/>
    <row r="1093" ht="13" customHeight="1"/>
    <row r="1094" ht="13" customHeight="1"/>
    <row r="1095" ht="13" customHeight="1"/>
    <row r="1096" ht="13" customHeight="1"/>
    <row r="1097" ht="13" customHeight="1"/>
    <row r="1098" ht="13" customHeight="1"/>
    <row r="1099" ht="13" customHeight="1"/>
    <row r="1100" ht="13" customHeight="1"/>
    <row r="1101" ht="13" customHeight="1"/>
    <row r="1102" ht="13" customHeight="1"/>
    <row r="1103" ht="13" customHeight="1"/>
    <row r="1104" ht="13" customHeight="1"/>
    <row r="1105" ht="13" customHeight="1"/>
    <row r="1106" ht="13" customHeight="1"/>
    <row r="1107" ht="13" customHeight="1"/>
    <row r="1108" ht="13" customHeight="1"/>
    <row r="1109" ht="13" customHeight="1"/>
    <row r="1110" ht="13" customHeight="1"/>
    <row r="1111" ht="13" customHeight="1"/>
    <row r="1112" ht="13" customHeight="1"/>
    <row r="1113" ht="13" customHeight="1"/>
    <row r="1114" ht="13" customHeight="1"/>
    <row r="1115" ht="13" customHeight="1"/>
    <row r="1116" ht="13" customHeight="1"/>
    <row r="1117" ht="13" customHeight="1"/>
    <row r="1118" ht="13" customHeight="1"/>
    <row r="1119" ht="13" customHeight="1"/>
    <row r="1120" ht="13" customHeight="1"/>
    <row r="1121" ht="13" customHeight="1"/>
    <row r="1122" ht="13" customHeight="1"/>
    <row r="1123" ht="13" customHeight="1"/>
    <row r="1124" ht="13" customHeight="1"/>
    <row r="1125" ht="13" customHeight="1"/>
    <row r="1126" ht="13" customHeight="1"/>
    <row r="1127" ht="13" customHeight="1"/>
    <row r="1128" ht="13" customHeight="1"/>
    <row r="1129" ht="13" customHeight="1"/>
    <row r="1130" ht="13" customHeight="1"/>
    <row r="1131" ht="13" customHeight="1"/>
    <row r="1132" ht="13" customHeight="1"/>
    <row r="1133" ht="13" customHeight="1"/>
    <row r="1134" ht="13" customHeight="1"/>
    <row r="1135" ht="13" customHeight="1"/>
    <row r="1136" ht="13" customHeight="1"/>
    <row r="1137" ht="13" customHeight="1"/>
    <row r="1138" ht="13" customHeight="1"/>
    <row r="1139" ht="13" customHeight="1"/>
    <row r="1140" ht="13" customHeight="1"/>
    <row r="1141" ht="13" customHeight="1"/>
    <row r="1142" ht="13" customHeight="1"/>
    <row r="1143" ht="13" customHeight="1"/>
    <row r="1144" ht="13" customHeight="1"/>
    <row r="1145" ht="13" customHeight="1"/>
    <row r="1146" ht="13" customHeight="1"/>
    <row r="1147" ht="13" customHeight="1"/>
    <row r="1148" ht="13" customHeight="1"/>
    <row r="1149" ht="13" customHeight="1"/>
    <row r="1150" ht="13" customHeight="1"/>
    <row r="1151" ht="13" customHeight="1"/>
    <row r="1152" ht="13" customHeight="1"/>
    <row r="1153" ht="13" customHeight="1"/>
    <row r="1154" ht="13" customHeight="1"/>
    <row r="1155" ht="13" customHeight="1"/>
    <row r="1156" ht="13" customHeight="1"/>
    <row r="1157" ht="13" customHeight="1"/>
    <row r="1158" ht="13" customHeight="1"/>
    <row r="1159" ht="13" customHeight="1"/>
    <row r="1160" ht="13" customHeight="1"/>
    <row r="1161" ht="13" customHeight="1"/>
    <row r="1162" ht="13" customHeight="1"/>
    <row r="1163" ht="13" customHeight="1"/>
    <row r="1164" ht="13" customHeight="1"/>
    <row r="1165" ht="13" customHeight="1"/>
    <row r="1166" ht="13" customHeight="1"/>
    <row r="1167" ht="13" customHeight="1"/>
    <row r="1168" ht="13" customHeight="1"/>
    <row r="1169" ht="13" customHeight="1"/>
    <row r="1170" ht="13" customHeight="1"/>
    <row r="1171" ht="13" customHeight="1"/>
    <row r="1172" ht="13" customHeight="1"/>
    <row r="1173" ht="13" customHeight="1"/>
    <row r="1174" ht="13" customHeight="1"/>
    <row r="1175" ht="13" customHeight="1"/>
    <row r="1176" ht="13" customHeight="1"/>
    <row r="1177" ht="13" customHeight="1"/>
    <row r="1178" ht="13" customHeight="1"/>
    <row r="1179" ht="13" customHeight="1"/>
    <row r="1180" ht="13" customHeight="1"/>
    <row r="1181" ht="13" customHeight="1"/>
    <row r="1182" ht="13" customHeight="1"/>
    <row r="1183" ht="13" customHeight="1"/>
    <row r="1184" ht="13" customHeight="1"/>
    <row r="1185" ht="13" customHeight="1"/>
    <row r="1186" ht="13" customHeight="1"/>
    <row r="1187" ht="13" customHeight="1"/>
    <row r="1188" ht="13" customHeight="1"/>
    <row r="1189" ht="13" customHeight="1"/>
    <row r="1190" ht="13" customHeight="1"/>
    <row r="1191" ht="13" customHeight="1"/>
    <row r="1192" ht="13" customHeight="1"/>
    <row r="1193" ht="13" customHeight="1"/>
    <row r="1194" ht="13" customHeight="1"/>
    <row r="1195" ht="13" customHeight="1"/>
    <row r="1196" ht="13" customHeight="1"/>
    <row r="1197" ht="13" customHeight="1"/>
    <row r="1198" ht="13" customHeight="1"/>
    <row r="1199" ht="13" customHeight="1"/>
    <row r="1200" ht="13" customHeight="1"/>
    <row r="1201" ht="13" customHeight="1"/>
    <row r="1202" ht="13" customHeight="1"/>
    <row r="1203" ht="13" customHeight="1"/>
    <row r="1204" ht="13" customHeight="1"/>
    <row r="1205" ht="13" customHeight="1"/>
    <row r="1206" ht="13" customHeight="1"/>
    <row r="1207" ht="13" customHeight="1"/>
    <row r="1208" ht="13" customHeight="1"/>
    <row r="1209" ht="13" customHeight="1"/>
    <row r="1210" ht="13" customHeight="1"/>
    <row r="1211" ht="13" customHeight="1"/>
    <row r="1212" ht="13" customHeight="1"/>
    <row r="1213" ht="13" customHeight="1"/>
    <row r="1214" ht="13" customHeight="1"/>
    <row r="1215" ht="13" customHeight="1"/>
    <row r="1216" ht="13" customHeight="1"/>
    <row r="1217" ht="13" customHeight="1"/>
    <row r="1218" ht="13" customHeight="1"/>
    <row r="1219" ht="13" customHeight="1"/>
    <row r="1220" ht="13" customHeight="1"/>
    <row r="1221" ht="13" customHeight="1"/>
    <row r="1222" ht="13" customHeight="1"/>
    <row r="1223" ht="13" customHeight="1"/>
    <row r="1224" ht="13" customHeight="1"/>
    <row r="1225" ht="13" customHeight="1"/>
    <row r="1226" ht="13" customHeight="1"/>
    <row r="1227" ht="13" customHeight="1"/>
    <row r="1228" ht="13" customHeight="1"/>
    <row r="1229" ht="13" customHeight="1"/>
    <row r="1230" ht="13" customHeight="1"/>
    <row r="1231" ht="13" customHeight="1"/>
    <row r="1232" ht="13" customHeight="1"/>
    <row r="1233" ht="13" customHeight="1"/>
    <row r="1234" ht="13" customHeight="1"/>
    <row r="1235" ht="13" customHeight="1"/>
    <row r="1236" ht="13" customHeight="1"/>
    <row r="1237" ht="13" customHeight="1"/>
    <row r="1238" ht="13" customHeight="1"/>
    <row r="1239" ht="13" customHeight="1"/>
    <row r="1240" ht="13" customHeight="1"/>
    <row r="1241" ht="13" customHeight="1"/>
    <row r="1242" ht="13" customHeight="1"/>
    <row r="1243" ht="13" customHeight="1"/>
    <row r="1244" ht="13" customHeight="1"/>
    <row r="1245" ht="13" customHeight="1"/>
    <row r="1246" ht="13" customHeight="1"/>
    <row r="1247" ht="13" customHeight="1"/>
    <row r="1248" ht="13" customHeight="1"/>
    <row r="1249" ht="13" customHeight="1"/>
    <row r="1250" ht="13" customHeight="1"/>
    <row r="1251" ht="13" customHeight="1"/>
    <row r="1252" ht="13" customHeight="1"/>
    <row r="1253" ht="13" customHeight="1"/>
    <row r="1254" ht="13" customHeight="1"/>
    <row r="1255" ht="13" customHeight="1"/>
    <row r="1256" ht="13" customHeight="1"/>
    <row r="1257" ht="13" customHeight="1"/>
    <row r="1258" ht="13" customHeight="1"/>
    <row r="1259" ht="13" customHeight="1"/>
    <row r="1260" ht="13" customHeight="1"/>
    <row r="1261" ht="13" customHeight="1"/>
    <row r="1262" ht="13" customHeight="1"/>
    <row r="1263" ht="13" customHeight="1"/>
    <row r="1264" ht="13" customHeight="1"/>
    <row r="1265" ht="13" customHeight="1"/>
    <row r="1266" ht="13" customHeight="1"/>
    <row r="1267" ht="13" customHeight="1"/>
    <row r="1268" ht="13" customHeight="1"/>
    <row r="1269" ht="13" customHeight="1"/>
    <row r="1270" ht="13" customHeight="1"/>
    <row r="1271" ht="13" customHeight="1"/>
    <row r="1272" ht="13" customHeight="1"/>
    <row r="1273" ht="13" customHeight="1"/>
    <row r="1274" ht="13" customHeight="1"/>
    <row r="1275" ht="13" customHeight="1"/>
    <row r="1276" ht="13" customHeight="1"/>
    <row r="1277" ht="13" customHeight="1"/>
    <row r="1278" ht="13" customHeight="1"/>
    <row r="1279" ht="13" customHeight="1"/>
    <row r="1280" ht="13" customHeight="1"/>
    <row r="1281" ht="13" customHeight="1"/>
    <row r="1282" ht="13" customHeight="1"/>
    <row r="1283" ht="13" customHeight="1"/>
    <row r="1284" ht="13" customHeight="1"/>
    <row r="1285" ht="13" customHeight="1"/>
    <row r="1286" ht="13" customHeight="1"/>
    <row r="1287" ht="13" customHeight="1"/>
    <row r="1288" ht="13" customHeight="1"/>
    <row r="1289" ht="13" customHeight="1"/>
    <row r="1290" ht="13" customHeight="1"/>
    <row r="1291" ht="13" customHeight="1"/>
    <row r="1292" ht="13" customHeight="1"/>
    <row r="1293" ht="13" customHeight="1"/>
    <row r="1294" ht="13" customHeight="1"/>
    <row r="1295" ht="13" customHeight="1"/>
    <row r="1296" ht="13" customHeight="1"/>
    <row r="1297" ht="13" customHeight="1"/>
    <row r="1298" ht="13" customHeight="1"/>
    <row r="1299" ht="13" customHeight="1"/>
    <row r="1300" ht="13" customHeight="1"/>
    <row r="1301" ht="13" customHeight="1"/>
    <row r="1302" ht="13" customHeight="1"/>
    <row r="1303" ht="13" customHeight="1"/>
    <row r="1304" ht="13" customHeight="1"/>
    <row r="1305" ht="13" customHeight="1"/>
    <row r="1306" ht="13" customHeight="1"/>
    <row r="1307" ht="13" customHeight="1"/>
    <row r="1308" ht="13" customHeight="1"/>
    <row r="1309" ht="13" customHeight="1"/>
    <row r="1310" ht="13" customHeight="1"/>
    <row r="1311" ht="13" customHeight="1"/>
    <row r="1312" ht="13" customHeight="1"/>
    <row r="1313" ht="13" customHeight="1"/>
    <row r="1314" ht="13" customHeight="1"/>
    <row r="1315" ht="13" customHeight="1"/>
    <row r="1316" ht="13" customHeight="1"/>
    <row r="1317" ht="13" customHeight="1"/>
    <row r="1318" ht="13" customHeight="1"/>
    <row r="1319" ht="13" customHeight="1"/>
    <row r="1320" ht="13" customHeight="1"/>
    <row r="1321" ht="13" customHeight="1"/>
    <row r="1322" ht="13" customHeight="1"/>
    <row r="1323" ht="13" customHeight="1"/>
    <row r="1324" ht="13" customHeight="1"/>
    <row r="1325" ht="13" customHeight="1"/>
    <row r="1326" ht="13" customHeight="1"/>
    <row r="1327" ht="13" customHeight="1"/>
    <row r="1328" ht="13" customHeight="1"/>
    <row r="1329" ht="13" customHeight="1"/>
    <row r="1330" ht="13" customHeight="1"/>
    <row r="1331" ht="13" customHeight="1"/>
    <row r="1332" ht="13" customHeight="1"/>
    <row r="1333" ht="13" customHeight="1"/>
    <row r="1334" ht="13" customHeight="1"/>
    <row r="1335" ht="13" customHeight="1"/>
    <row r="1336" ht="13" customHeight="1"/>
    <row r="1337" ht="13" customHeight="1"/>
    <row r="1338" ht="13" customHeight="1"/>
    <row r="1339" ht="13" customHeight="1"/>
    <row r="1340" ht="13" customHeight="1"/>
    <row r="1341" ht="13" customHeight="1"/>
    <row r="1342" ht="13" customHeight="1"/>
    <row r="1343" ht="13" customHeight="1"/>
    <row r="1344" ht="13" customHeight="1"/>
    <row r="1345" ht="13" customHeight="1"/>
    <row r="1346" ht="13" customHeight="1"/>
    <row r="1347" ht="13" customHeight="1"/>
    <row r="1348" ht="13" customHeight="1"/>
    <row r="1349" ht="13" customHeight="1"/>
    <row r="1350" ht="13" customHeight="1"/>
    <row r="1351" ht="13" customHeight="1"/>
    <row r="1352" ht="13" customHeight="1"/>
    <row r="1353" ht="13" customHeight="1"/>
    <row r="1354" ht="13" customHeight="1"/>
    <row r="1355" ht="13" customHeight="1"/>
    <row r="1356" ht="13" customHeight="1"/>
    <row r="1357" ht="13" customHeight="1"/>
    <row r="1358" ht="13" customHeight="1"/>
    <row r="1359" ht="13" customHeight="1"/>
    <row r="1360" ht="13" customHeight="1"/>
    <row r="1361" ht="13" customHeight="1"/>
    <row r="1362" ht="13" customHeight="1"/>
    <row r="1363" ht="13" customHeight="1"/>
    <row r="1364" ht="13" customHeight="1"/>
    <row r="1365" ht="13" customHeight="1"/>
    <row r="1366" ht="13" customHeight="1"/>
    <row r="1367" ht="13" customHeight="1"/>
    <row r="1368" ht="13" customHeight="1"/>
    <row r="1369" ht="13" customHeight="1"/>
    <row r="1370" ht="13" customHeight="1"/>
    <row r="1371" ht="13" customHeight="1"/>
    <row r="1372" ht="13" customHeight="1"/>
    <row r="1373" ht="13" customHeight="1"/>
    <row r="1374" ht="13" customHeight="1"/>
    <row r="1375" ht="13" customHeight="1"/>
    <row r="1376" ht="13" customHeight="1"/>
    <row r="1377" ht="13" customHeight="1"/>
    <row r="1378" ht="13" customHeight="1"/>
    <row r="1379" ht="13" customHeight="1"/>
    <row r="1380" ht="13" customHeight="1"/>
    <row r="1381" ht="13" customHeight="1"/>
    <row r="1382" ht="13" customHeight="1"/>
    <row r="1383" ht="13" customHeight="1"/>
    <row r="1384" ht="13" customHeight="1"/>
    <row r="1385" ht="13" customHeight="1"/>
    <row r="1386" ht="13" customHeight="1"/>
    <row r="1387" ht="13" customHeight="1"/>
    <row r="1388" ht="13" customHeight="1"/>
    <row r="1389" ht="13" customHeight="1"/>
    <row r="1390" ht="13" customHeight="1"/>
    <row r="1391" ht="13" customHeight="1"/>
    <row r="1392" ht="13" customHeight="1"/>
    <row r="1393" ht="13" customHeight="1"/>
    <row r="1394" ht="13" customHeight="1"/>
    <row r="1395" ht="13" customHeight="1"/>
    <row r="1396" ht="13" customHeight="1"/>
    <row r="1397" ht="13" customHeight="1"/>
    <row r="1398" ht="13" customHeight="1"/>
    <row r="1399" ht="13" customHeight="1"/>
    <row r="1400" ht="13" customHeight="1"/>
    <row r="1401" ht="13" customHeight="1"/>
    <row r="1402" ht="13" customHeight="1"/>
    <row r="1403" ht="13" customHeight="1"/>
    <row r="1404" ht="13" customHeight="1"/>
    <row r="1405" ht="13" customHeight="1"/>
    <row r="1406" ht="13" customHeight="1"/>
    <row r="1407" ht="13" customHeight="1"/>
    <row r="1408" ht="13" customHeight="1"/>
    <row r="1409" ht="13" customHeight="1"/>
    <row r="1410" ht="13" customHeight="1"/>
    <row r="1411" ht="13" customHeight="1"/>
    <row r="1412" ht="13" customHeight="1"/>
    <row r="1413" ht="13" customHeight="1"/>
    <row r="1414" ht="13" customHeight="1"/>
    <row r="1415" ht="13" customHeight="1"/>
    <row r="1416" ht="13" customHeight="1"/>
    <row r="1417" ht="13" customHeight="1"/>
    <row r="1418" ht="13" customHeight="1"/>
    <row r="1419" ht="13" customHeight="1"/>
    <row r="1420" ht="13" customHeight="1"/>
    <row r="1421" ht="13" customHeight="1"/>
    <row r="1422" ht="13" customHeight="1"/>
    <row r="1423" ht="13" customHeight="1"/>
    <row r="1424" ht="13" customHeight="1"/>
    <row r="1425" ht="13" customHeight="1"/>
    <row r="1426" ht="13" customHeight="1"/>
    <row r="1427" ht="13" customHeight="1"/>
    <row r="1428" ht="13" customHeight="1"/>
    <row r="1429" ht="13" customHeight="1"/>
    <row r="1430" ht="13" customHeight="1"/>
    <row r="1431" ht="13" customHeight="1"/>
    <row r="1432" ht="13" customHeight="1"/>
    <row r="1433" ht="13" customHeight="1"/>
    <row r="1434" ht="13" customHeight="1"/>
    <row r="1435" ht="13" customHeight="1"/>
    <row r="1436" ht="13" customHeight="1"/>
    <row r="1437" ht="13" customHeight="1"/>
    <row r="1438" ht="13" customHeight="1"/>
    <row r="1439" ht="13" customHeight="1"/>
    <row r="1440" ht="13" customHeight="1"/>
    <row r="1441" ht="13" customHeight="1"/>
    <row r="1442" ht="13" customHeight="1"/>
    <row r="1443" ht="13" customHeight="1"/>
    <row r="1444" ht="13" customHeight="1"/>
    <row r="1445" ht="13" customHeight="1"/>
    <row r="1446" ht="13" customHeight="1"/>
    <row r="1447" ht="13" customHeight="1"/>
    <row r="1448" ht="13" customHeight="1"/>
    <row r="1449" ht="13" customHeight="1"/>
    <row r="1450" ht="13" customHeight="1"/>
    <row r="1451" ht="13" customHeight="1"/>
    <row r="1452" ht="13" customHeight="1"/>
    <row r="1453" ht="13" customHeight="1"/>
    <row r="1454" ht="13" customHeight="1"/>
    <row r="1455" ht="13" customHeight="1"/>
    <row r="1456" ht="13" customHeight="1"/>
    <row r="1457" ht="13" customHeight="1"/>
    <row r="1458" ht="13" customHeight="1"/>
    <row r="1459" ht="13" customHeight="1"/>
    <row r="1460" ht="13" customHeight="1"/>
    <row r="1461" ht="13" customHeight="1"/>
    <row r="1462" ht="13" customHeight="1"/>
    <row r="1463" ht="13" customHeight="1"/>
    <row r="1464" ht="13" customHeight="1"/>
    <row r="1465" ht="13" customHeight="1"/>
    <row r="1466" ht="13" customHeight="1"/>
    <row r="1467" ht="13" customHeight="1"/>
    <row r="1468" ht="13" customHeight="1"/>
    <row r="1469" ht="13" customHeight="1"/>
    <row r="1470" ht="13" customHeight="1"/>
    <row r="1471" ht="13" customHeight="1"/>
    <row r="1472" ht="13" customHeight="1"/>
    <row r="1473" ht="13" customHeight="1"/>
    <row r="1474" ht="13" customHeight="1"/>
    <row r="1475" ht="13" customHeight="1"/>
    <row r="1476" ht="13" customHeight="1"/>
    <row r="1477" ht="13" customHeight="1"/>
    <row r="1478" ht="13" customHeight="1"/>
    <row r="1479" ht="13" customHeight="1"/>
    <row r="1480" ht="13" customHeight="1"/>
    <row r="1481" ht="13" customHeight="1"/>
    <row r="1482" ht="13" customHeight="1"/>
    <row r="1483" ht="13" customHeight="1"/>
    <row r="1484" ht="13" customHeight="1"/>
    <row r="1485" ht="13" customHeight="1"/>
    <row r="1486" ht="13" customHeight="1"/>
    <row r="1487" ht="13" customHeight="1"/>
    <row r="1488" ht="13" customHeight="1"/>
    <row r="1489" ht="13" customHeight="1"/>
    <row r="1490" ht="13" customHeight="1"/>
    <row r="1491" ht="13" customHeight="1"/>
    <row r="1492" ht="13" customHeight="1"/>
    <row r="1493" ht="13" customHeight="1"/>
    <row r="1494" ht="13" customHeight="1"/>
    <row r="1495" ht="13" customHeight="1"/>
    <row r="1496" ht="13" customHeight="1"/>
    <row r="1497" ht="13" customHeight="1"/>
    <row r="1498" ht="13" customHeight="1"/>
    <row r="1499" ht="13" customHeight="1"/>
    <row r="1500" ht="13" customHeight="1"/>
    <row r="1501" ht="13" customHeight="1"/>
    <row r="1502" ht="13" customHeight="1"/>
    <row r="1503" ht="13" customHeight="1"/>
    <row r="1504" ht="13" customHeight="1"/>
    <row r="1505" ht="13" customHeight="1"/>
    <row r="1506" ht="13" customHeight="1"/>
    <row r="1507" ht="13" customHeight="1"/>
    <row r="1508" ht="13" customHeight="1"/>
    <row r="1509" ht="13" customHeight="1"/>
    <row r="1510" ht="13" customHeight="1"/>
    <row r="1511" ht="13" customHeight="1"/>
    <row r="1512" ht="13" customHeight="1"/>
    <row r="1513" ht="13" customHeight="1"/>
    <row r="1514" ht="13" customHeight="1"/>
    <row r="1515" ht="13" customHeight="1"/>
    <row r="1516" ht="13" customHeight="1"/>
    <row r="1517" ht="13" customHeight="1"/>
    <row r="1518" ht="13" customHeight="1"/>
    <row r="1519" ht="13" customHeight="1"/>
    <row r="1520" ht="13" customHeight="1"/>
    <row r="1521" ht="13" customHeight="1"/>
    <row r="1522" ht="13" customHeight="1"/>
    <row r="1523" ht="13" customHeight="1"/>
    <row r="1524" ht="13" customHeight="1"/>
    <row r="1525" ht="13" customHeight="1"/>
    <row r="1526" ht="13" customHeight="1"/>
    <row r="1527" ht="13" customHeight="1"/>
    <row r="1528" ht="13" customHeight="1"/>
    <row r="1529" ht="13" customHeight="1"/>
    <row r="1530" ht="13" customHeight="1"/>
    <row r="1531" ht="13" customHeight="1"/>
    <row r="1532" ht="13" customHeight="1"/>
    <row r="1533" ht="13" customHeight="1"/>
    <row r="1534" ht="13" customHeight="1"/>
    <row r="1535" ht="13" customHeight="1"/>
    <row r="1536" ht="13" customHeight="1"/>
    <row r="1537" ht="13" customHeight="1"/>
    <row r="1538" ht="13" customHeight="1"/>
    <row r="1539" ht="13" customHeight="1"/>
    <row r="1540" ht="13" customHeight="1"/>
    <row r="1541" ht="13" customHeight="1"/>
    <row r="1542" ht="13" customHeight="1"/>
    <row r="1543" ht="13" customHeight="1"/>
    <row r="1544" ht="13" customHeight="1"/>
    <row r="1545" ht="13" customHeight="1"/>
    <row r="1546" ht="13" customHeight="1"/>
    <row r="1547" ht="13" customHeight="1"/>
    <row r="1548" ht="13" customHeight="1"/>
    <row r="1549" ht="13" customHeight="1"/>
    <row r="1550" ht="13" customHeight="1"/>
    <row r="1551" ht="13" customHeight="1"/>
    <row r="1552" ht="13" customHeight="1"/>
    <row r="1553" ht="13" customHeight="1"/>
    <row r="1554" ht="13" customHeight="1"/>
    <row r="1555" ht="13" customHeight="1"/>
    <row r="1556" ht="13" customHeight="1"/>
    <row r="1557" ht="13" customHeight="1"/>
    <row r="1558" ht="13" customHeight="1"/>
    <row r="1559" ht="13" customHeight="1"/>
    <row r="1560" ht="13" customHeight="1"/>
    <row r="1561" ht="13" customHeight="1"/>
    <row r="1562" ht="13" customHeight="1"/>
    <row r="1563" ht="13" customHeight="1"/>
    <row r="1564" ht="13" customHeight="1"/>
    <row r="1565" ht="13" customHeight="1"/>
    <row r="1566" ht="13" customHeight="1"/>
    <row r="1567" ht="13" customHeight="1"/>
    <row r="1568" ht="13" customHeight="1"/>
    <row r="1569" ht="13" customHeight="1"/>
    <row r="1570" ht="13" customHeight="1"/>
    <row r="1571" ht="13" customHeight="1"/>
    <row r="1572" ht="13" customHeight="1"/>
    <row r="1573" ht="13" customHeight="1"/>
    <row r="1574" ht="13" customHeight="1"/>
    <row r="1575" ht="13" customHeight="1"/>
    <row r="1576" ht="13" customHeight="1"/>
    <row r="1577" ht="13" customHeight="1"/>
    <row r="1578" ht="13" customHeight="1"/>
    <row r="1579" ht="13" customHeight="1"/>
    <row r="1580" ht="13" customHeight="1"/>
    <row r="1581" ht="13" customHeight="1"/>
    <row r="1582" ht="13" customHeight="1"/>
    <row r="1583" ht="13" customHeight="1"/>
    <row r="1584" ht="13" customHeight="1"/>
    <row r="1585" ht="13" customHeight="1"/>
    <row r="1586" ht="13" customHeight="1"/>
    <row r="1587" ht="13" customHeight="1"/>
    <row r="1588" ht="13" customHeight="1"/>
    <row r="1589" ht="13" customHeight="1"/>
    <row r="1590" ht="13" customHeight="1"/>
    <row r="1591" ht="13" customHeight="1"/>
    <row r="1592" ht="13" customHeight="1"/>
    <row r="1593" ht="13" customHeight="1"/>
    <row r="1594" ht="13" customHeight="1"/>
    <row r="1595" ht="13" customHeight="1"/>
    <row r="1596" ht="13" customHeight="1"/>
    <row r="1597" ht="13" customHeight="1"/>
    <row r="1598" ht="13" customHeight="1"/>
    <row r="1599" ht="13" customHeight="1"/>
    <row r="1600" ht="13" customHeight="1"/>
    <row r="1601" ht="13" customHeight="1"/>
    <row r="1602" ht="13" customHeight="1"/>
    <row r="1603" ht="13" customHeight="1"/>
    <row r="1604" ht="13" customHeight="1"/>
    <row r="1605" ht="13" customHeight="1"/>
    <row r="1606" ht="13" customHeight="1"/>
    <row r="1607" ht="13" customHeight="1"/>
    <row r="1608" ht="13" customHeight="1"/>
    <row r="1609" ht="13" customHeight="1"/>
    <row r="1610" ht="13" customHeight="1"/>
    <row r="1611" ht="13" customHeight="1"/>
    <row r="1612" ht="13" customHeight="1"/>
    <row r="1613" ht="13" customHeight="1"/>
    <row r="1614" ht="13" customHeight="1"/>
    <row r="1615" ht="13" customHeight="1"/>
    <row r="1616" ht="13" customHeight="1"/>
    <row r="1617" ht="13" customHeight="1"/>
    <row r="1618" ht="13" customHeight="1"/>
    <row r="1619" ht="13" customHeight="1"/>
    <row r="1620" ht="13" customHeight="1"/>
    <row r="1621" ht="13" customHeight="1"/>
    <row r="1622" ht="13" customHeight="1"/>
    <row r="1623" ht="13" customHeight="1"/>
    <row r="1624" ht="13" customHeight="1"/>
    <row r="1625" ht="13" customHeight="1"/>
    <row r="1626" ht="13" customHeight="1"/>
    <row r="1627" ht="13" customHeight="1"/>
    <row r="1628" ht="13" customHeight="1"/>
    <row r="1629" ht="13" customHeight="1"/>
    <row r="1630" ht="13" customHeight="1"/>
    <row r="1631" ht="13" customHeight="1"/>
    <row r="1632" ht="13" customHeight="1"/>
    <row r="1633" ht="13" customHeight="1"/>
    <row r="1634" ht="13" customHeight="1"/>
    <row r="1635" ht="13" customHeight="1"/>
    <row r="1636" ht="13" customHeight="1"/>
    <row r="1637" ht="13" customHeight="1"/>
    <row r="1638" ht="13" customHeight="1"/>
    <row r="1639" ht="13" customHeight="1"/>
    <row r="1640" ht="13" customHeight="1"/>
    <row r="1641" ht="13" customHeight="1"/>
    <row r="1642" ht="13" customHeight="1"/>
    <row r="1643" ht="13" customHeight="1"/>
    <row r="1644" ht="13" customHeight="1"/>
    <row r="1645" ht="13" customHeight="1"/>
    <row r="1646" ht="13" customHeight="1"/>
    <row r="1647" ht="13" customHeight="1"/>
    <row r="1648" ht="13" customHeight="1"/>
    <row r="1649" ht="13" customHeight="1"/>
    <row r="1650" ht="13" customHeight="1"/>
    <row r="1651" ht="13" customHeight="1"/>
    <row r="1652" ht="13" customHeight="1"/>
    <row r="1653" ht="13" customHeight="1"/>
    <row r="1654" ht="13" customHeight="1"/>
    <row r="1655" ht="13" customHeight="1"/>
    <row r="1656" ht="13" customHeight="1"/>
    <row r="1657" ht="13" customHeight="1"/>
    <row r="1658" ht="13" customHeight="1"/>
    <row r="1659" ht="13" customHeight="1"/>
    <row r="1660" ht="13" customHeight="1"/>
    <row r="1661" ht="13" customHeight="1"/>
    <row r="1662" ht="13" customHeight="1"/>
    <row r="1663" ht="13" customHeight="1"/>
    <row r="1664" ht="13" customHeight="1"/>
    <row r="1665" ht="13" customHeight="1"/>
    <row r="1666" ht="13" customHeight="1"/>
    <row r="1667" ht="13" customHeight="1"/>
    <row r="1668" ht="13" customHeight="1"/>
    <row r="1669" ht="13" customHeight="1"/>
    <row r="1670" ht="13" customHeight="1"/>
    <row r="1671" ht="13" customHeight="1"/>
    <row r="1672" ht="13" customHeight="1"/>
    <row r="1673" ht="13" customHeight="1"/>
    <row r="1674" ht="13" customHeight="1"/>
    <row r="1675" ht="13" customHeight="1"/>
    <row r="1676" ht="13" customHeight="1"/>
    <row r="1677" ht="13" customHeight="1"/>
    <row r="1678" ht="13" customHeight="1"/>
    <row r="1679" ht="13" customHeight="1"/>
    <row r="1680" ht="13" customHeight="1"/>
    <row r="1681" ht="13" customHeight="1"/>
    <row r="1682" ht="13" customHeight="1"/>
    <row r="1683" ht="13" customHeight="1"/>
    <row r="1684" ht="13" customHeight="1"/>
    <row r="1685" ht="13" customHeight="1"/>
    <row r="1686" ht="13" customHeight="1"/>
    <row r="1687" ht="13" customHeight="1"/>
    <row r="1688" ht="13" customHeight="1"/>
    <row r="1689" ht="13" customHeight="1"/>
    <row r="1690" ht="13" customHeight="1"/>
    <row r="1691" ht="13" customHeight="1"/>
    <row r="1692" ht="13" customHeight="1"/>
    <row r="1693" ht="13" customHeight="1"/>
    <row r="1694" ht="13" customHeight="1"/>
    <row r="1695" ht="13" customHeight="1"/>
    <row r="1696" ht="13" customHeight="1"/>
    <row r="1697" ht="13" customHeight="1"/>
    <row r="1698" ht="13" customHeight="1"/>
    <row r="1699" ht="13" customHeight="1"/>
    <row r="1700" ht="13" customHeight="1"/>
    <row r="1701" ht="13" customHeight="1"/>
    <row r="1702" ht="13" customHeight="1"/>
    <row r="1703" ht="13" customHeight="1"/>
    <row r="1704" ht="13" customHeight="1"/>
    <row r="1705" ht="13" customHeight="1"/>
    <row r="1706" ht="13" customHeight="1"/>
    <row r="1707" ht="13" customHeight="1"/>
    <row r="1708" ht="13" customHeight="1"/>
    <row r="1709" ht="13" customHeight="1"/>
    <row r="1710" ht="13" customHeight="1"/>
    <row r="1711" ht="13" customHeight="1"/>
    <row r="1712" ht="13" customHeight="1"/>
    <row r="1713" ht="13" customHeight="1"/>
    <row r="1714" ht="13" customHeight="1"/>
    <row r="1715" ht="13" customHeight="1"/>
    <row r="1716" ht="13" customHeight="1"/>
    <row r="1717" ht="13" customHeight="1"/>
    <row r="1718" ht="13" customHeight="1"/>
    <row r="1719" ht="13" customHeight="1"/>
    <row r="1720" ht="13" customHeight="1"/>
    <row r="1721" ht="13" customHeight="1"/>
    <row r="1722" ht="13" customHeight="1"/>
    <row r="1723" ht="13" customHeight="1"/>
    <row r="1724" ht="13" customHeight="1"/>
    <row r="1725" ht="13" customHeight="1"/>
    <row r="1726" ht="13" customHeight="1"/>
    <row r="1727" ht="13" customHeight="1"/>
    <row r="1728" ht="13" customHeight="1"/>
    <row r="1729" ht="13" customHeight="1"/>
    <row r="1730" ht="13" customHeight="1"/>
    <row r="1731" ht="13" customHeight="1"/>
    <row r="1732" ht="13" customHeight="1"/>
    <row r="1733" ht="13" customHeight="1"/>
    <row r="1734" ht="13" customHeight="1"/>
    <row r="1735" ht="13" customHeight="1"/>
    <row r="1736" ht="13" customHeight="1"/>
    <row r="1737" ht="13" customHeight="1"/>
    <row r="1738" ht="13" customHeight="1"/>
    <row r="1739" ht="13" customHeight="1"/>
    <row r="1740" ht="13" customHeight="1"/>
    <row r="1741" ht="13" customHeight="1"/>
    <row r="1742" ht="13" customHeight="1"/>
    <row r="1743" ht="13" customHeight="1"/>
    <row r="1744" ht="13" customHeight="1"/>
    <row r="1745" ht="13" customHeight="1"/>
    <row r="1746" ht="13" customHeight="1"/>
    <row r="1747" ht="13" customHeight="1"/>
    <row r="1748" ht="13" customHeight="1"/>
    <row r="1749" ht="13" customHeight="1"/>
    <row r="1750" ht="13" customHeight="1"/>
    <row r="1751" ht="13" customHeight="1"/>
    <row r="1752" ht="13" customHeight="1"/>
    <row r="1753" ht="13" customHeight="1"/>
    <row r="1754" ht="13" customHeight="1"/>
    <row r="1755" ht="13" customHeight="1"/>
    <row r="1756" ht="13" customHeight="1"/>
    <row r="1757" ht="13" customHeight="1"/>
    <row r="1758" ht="13" customHeight="1"/>
    <row r="1759" ht="13" customHeight="1"/>
    <row r="1760" ht="13" customHeight="1"/>
    <row r="1761" ht="13" customHeight="1"/>
    <row r="1762" ht="13" customHeight="1"/>
    <row r="1763" ht="13" customHeight="1"/>
    <row r="1764" ht="13" customHeight="1"/>
    <row r="1765" ht="13" customHeight="1"/>
    <row r="1766" ht="13" customHeight="1"/>
    <row r="1767" ht="13" customHeight="1"/>
    <row r="1768" ht="13" customHeight="1"/>
    <row r="1769" ht="13" customHeight="1"/>
    <row r="1770" ht="13" customHeight="1"/>
    <row r="1771" ht="13" customHeight="1"/>
    <row r="1772" ht="13" customHeight="1"/>
    <row r="1773" ht="13" customHeight="1"/>
    <row r="1774" ht="13" customHeight="1"/>
    <row r="1775" ht="13" customHeight="1"/>
    <row r="1776" ht="13" customHeight="1"/>
    <row r="1777" ht="13" customHeight="1"/>
    <row r="1778" ht="13" customHeight="1"/>
    <row r="1779" ht="13" customHeight="1"/>
    <row r="1780" ht="13" customHeight="1"/>
    <row r="1781" ht="13" customHeight="1"/>
    <row r="1782" ht="13" customHeight="1"/>
    <row r="1783" ht="13" customHeight="1"/>
    <row r="1784" ht="13" customHeight="1"/>
    <row r="1785" ht="13" customHeight="1"/>
    <row r="1786" ht="13" customHeight="1"/>
    <row r="1787" ht="13" customHeight="1"/>
    <row r="1788" ht="13" customHeight="1"/>
    <row r="1789" ht="13" customHeight="1"/>
    <row r="1790" ht="13" customHeight="1"/>
    <row r="1791" ht="13" customHeight="1"/>
    <row r="1792" ht="13" customHeight="1"/>
    <row r="1793" ht="13" customHeight="1"/>
    <row r="1794" ht="13" customHeight="1"/>
    <row r="1795" ht="13" customHeight="1"/>
    <row r="1796" ht="13" customHeight="1"/>
    <row r="1797" ht="13" customHeight="1"/>
    <row r="1798" ht="13" customHeight="1"/>
    <row r="1799" ht="13" customHeight="1"/>
    <row r="1800" ht="13" customHeight="1"/>
    <row r="1801" ht="13" customHeight="1"/>
    <row r="1802" ht="13" customHeight="1"/>
    <row r="1803" ht="13" customHeight="1"/>
    <row r="1804" ht="13" customHeight="1"/>
    <row r="1805" ht="13" customHeight="1"/>
    <row r="1806" ht="13" customHeight="1"/>
    <row r="1807" ht="13" customHeight="1"/>
    <row r="1808" ht="13" customHeight="1"/>
    <row r="1809" ht="13" customHeight="1"/>
    <row r="1810" ht="13" customHeight="1"/>
    <row r="1811" ht="13" customHeight="1"/>
    <row r="1812" ht="13" customHeight="1"/>
    <row r="1813" ht="13" customHeight="1"/>
    <row r="1814" ht="13" customHeight="1"/>
    <row r="1815" ht="13" customHeight="1"/>
    <row r="1816" ht="13" customHeight="1"/>
    <row r="1817" ht="13" customHeight="1"/>
    <row r="1818" ht="13" customHeight="1"/>
    <row r="1819" ht="13" customHeight="1"/>
    <row r="1820" ht="13" customHeight="1"/>
    <row r="1821" ht="13" customHeight="1"/>
    <row r="1822" ht="13" customHeight="1"/>
    <row r="1823" ht="13" customHeight="1"/>
    <row r="1824" ht="13" customHeight="1"/>
    <row r="1825" ht="13" customHeight="1"/>
    <row r="1826" ht="13" customHeight="1"/>
    <row r="1827" ht="13" customHeight="1"/>
    <row r="1828" ht="13" customHeight="1"/>
    <row r="1829" ht="13" customHeight="1"/>
    <row r="1830" ht="13" customHeight="1"/>
    <row r="1831" ht="13" customHeight="1"/>
    <row r="1832" ht="13" customHeight="1"/>
    <row r="1833" ht="13" customHeight="1"/>
    <row r="1834" ht="13" customHeight="1"/>
    <row r="1835" ht="13" customHeight="1"/>
    <row r="1836" ht="13" customHeight="1"/>
    <row r="1837" ht="13" customHeight="1"/>
    <row r="1838" ht="13" customHeight="1"/>
    <row r="1839" ht="13" customHeight="1"/>
    <row r="1840" ht="13" customHeight="1"/>
    <row r="1841" ht="13" customHeight="1"/>
    <row r="1842" ht="13" customHeight="1"/>
    <row r="1843" ht="13" customHeight="1"/>
    <row r="1844" ht="13" customHeight="1"/>
    <row r="1845" ht="13" customHeight="1"/>
    <row r="1846" ht="13" customHeight="1"/>
    <row r="1847" ht="13" customHeight="1"/>
    <row r="1848" ht="13" customHeight="1"/>
    <row r="1849" ht="13" customHeight="1"/>
    <row r="1850" ht="13" customHeight="1"/>
    <row r="1851" ht="13" customHeight="1"/>
    <row r="1852" ht="13" customHeight="1"/>
    <row r="1853" ht="13" customHeight="1"/>
    <row r="1854" ht="13" customHeight="1"/>
    <row r="1855" ht="13" customHeight="1"/>
    <row r="1856" ht="13" customHeight="1"/>
    <row r="1857" ht="13" customHeight="1"/>
    <row r="1858" ht="13" customHeight="1"/>
    <row r="1859" ht="13" customHeight="1"/>
    <row r="1860" ht="13" customHeight="1"/>
    <row r="1861" ht="13" customHeight="1"/>
    <row r="1862" ht="13" customHeight="1"/>
    <row r="1863" ht="13" customHeight="1"/>
    <row r="1864" ht="13" customHeight="1"/>
    <row r="1865" ht="13" customHeight="1"/>
    <row r="1866" ht="13" customHeight="1"/>
    <row r="1867" ht="13" customHeight="1"/>
    <row r="1868" ht="13" customHeight="1"/>
    <row r="1869" ht="13" customHeight="1"/>
    <row r="1870" ht="13" customHeight="1"/>
    <row r="1871" ht="13" customHeight="1"/>
    <row r="1872" ht="13" customHeight="1"/>
    <row r="1873" ht="13" customHeight="1"/>
    <row r="1874" ht="13" customHeight="1"/>
    <row r="1875" ht="13" customHeight="1"/>
    <row r="1876" ht="13" customHeight="1"/>
    <row r="1877" ht="13" customHeight="1"/>
    <row r="1878" ht="13" customHeight="1"/>
    <row r="1879" ht="13" customHeight="1"/>
    <row r="1880" ht="13" customHeight="1"/>
    <row r="1881" ht="13" customHeight="1"/>
    <row r="1882" ht="13" customHeight="1"/>
    <row r="1883" ht="13" customHeight="1"/>
    <row r="1884" ht="13" customHeight="1"/>
    <row r="1885" ht="13" customHeight="1"/>
    <row r="1886" ht="13" customHeight="1"/>
    <row r="1887" ht="13" customHeight="1"/>
    <row r="1888" ht="13" customHeight="1"/>
    <row r="1889" ht="13" customHeight="1"/>
    <row r="1890" ht="13" customHeight="1"/>
    <row r="1891" ht="13" customHeight="1"/>
    <row r="1892" ht="13" customHeight="1"/>
    <row r="1893" ht="13" customHeight="1"/>
    <row r="1894" ht="13" customHeight="1"/>
    <row r="1895" ht="13" customHeight="1"/>
    <row r="1896" ht="13" customHeight="1"/>
    <row r="1897" ht="13" customHeight="1"/>
    <row r="1898" ht="13" customHeight="1"/>
    <row r="1899" ht="13" customHeight="1"/>
    <row r="1900" ht="13" customHeight="1"/>
    <row r="1901" ht="13" customHeight="1"/>
    <row r="1902" ht="13" customHeight="1"/>
    <row r="1903" ht="13" customHeight="1"/>
    <row r="1904" ht="13" customHeight="1"/>
    <row r="1905" ht="13" customHeight="1"/>
    <row r="1906" ht="13" customHeight="1"/>
    <row r="1907" ht="13" customHeight="1"/>
    <row r="1908" ht="13" customHeight="1"/>
    <row r="1909" ht="13" customHeight="1"/>
    <row r="1910" ht="13" customHeight="1"/>
    <row r="1911" ht="13" customHeight="1"/>
    <row r="1912" ht="13" customHeight="1"/>
    <row r="1913" ht="13" customHeight="1"/>
    <row r="1914" ht="13" customHeight="1"/>
    <row r="1915" ht="13" customHeight="1"/>
    <row r="1916" ht="13" customHeight="1"/>
    <row r="1917" ht="13" customHeight="1"/>
    <row r="1918" ht="13" customHeight="1"/>
    <row r="1919" ht="13" customHeight="1"/>
    <row r="1920" ht="13" customHeight="1"/>
    <row r="1921" ht="13" customHeight="1"/>
    <row r="1922" ht="13" customHeight="1"/>
    <row r="1923" ht="13" customHeight="1"/>
    <row r="1924" ht="13" customHeight="1"/>
    <row r="1925" ht="13" customHeight="1"/>
    <row r="1926" ht="13" customHeight="1"/>
    <row r="1927" ht="13" customHeight="1"/>
    <row r="1928" ht="13" customHeight="1"/>
    <row r="1929" ht="13" customHeight="1"/>
    <row r="1930" ht="13" customHeight="1"/>
    <row r="1931" ht="13" customHeight="1"/>
    <row r="1932" ht="13" customHeight="1"/>
    <row r="1933" ht="13" customHeight="1"/>
    <row r="1934" ht="13" customHeight="1"/>
    <row r="1935" ht="13" customHeight="1"/>
    <row r="1936" ht="13" customHeight="1"/>
    <row r="1937" ht="13" customHeight="1"/>
    <row r="1938" ht="13" customHeight="1"/>
    <row r="1939" ht="13" customHeight="1"/>
    <row r="1940" ht="13" customHeight="1"/>
    <row r="1941" ht="13" customHeight="1"/>
    <row r="1942" ht="13" customHeight="1"/>
    <row r="1943" ht="13" customHeight="1"/>
    <row r="1944" ht="13" customHeight="1"/>
    <row r="1945" ht="13" customHeight="1"/>
    <row r="1946" ht="13" customHeight="1"/>
    <row r="1947" ht="13" customHeight="1"/>
    <row r="1948" ht="13" customHeight="1"/>
    <row r="1949" ht="13" customHeight="1"/>
    <row r="1950" ht="13" customHeight="1"/>
    <row r="1951" ht="13" customHeight="1"/>
    <row r="1952" ht="13" customHeight="1"/>
    <row r="1953" ht="13" customHeight="1"/>
    <row r="1954" ht="13" customHeight="1"/>
    <row r="1955" ht="13" customHeight="1"/>
    <row r="1956" ht="13" customHeight="1"/>
    <row r="1957" ht="13" customHeight="1"/>
    <row r="1958" ht="13" customHeight="1"/>
    <row r="1959" ht="13" customHeight="1"/>
    <row r="1960" ht="13" customHeight="1"/>
    <row r="1961" ht="13" customHeight="1"/>
    <row r="1962" ht="13" customHeight="1"/>
    <row r="1963" ht="13" customHeight="1"/>
    <row r="1964" ht="13" customHeight="1"/>
    <row r="1965" ht="13" customHeight="1"/>
    <row r="1966" ht="13" customHeight="1"/>
    <row r="1967" ht="13" customHeight="1"/>
    <row r="1968" ht="13" customHeight="1"/>
    <row r="1969" ht="13" customHeight="1"/>
    <row r="1970" ht="13" customHeight="1"/>
    <row r="1971" ht="13" customHeight="1"/>
    <row r="1972" ht="13" customHeight="1"/>
    <row r="1973" ht="13" customHeight="1"/>
    <row r="1974" ht="13" customHeight="1"/>
    <row r="1975" ht="13" customHeight="1"/>
    <row r="1976" ht="13" customHeight="1"/>
    <row r="1977" ht="13" customHeight="1"/>
    <row r="1978" ht="13" customHeight="1"/>
    <row r="1979" ht="13" customHeight="1"/>
    <row r="1980" ht="13" customHeight="1"/>
    <row r="1981" ht="13" customHeight="1"/>
    <row r="1982" ht="13" customHeight="1"/>
    <row r="1983" ht="13" customHeight="1"/>
    <row r="1984" ht="13" customHeight="1"/>
    <row r="1985" ht="13" customHeight="1"/>
    <row r="1986" ht="13" customHeight="1"/>
    <row r="1987" ht="13" customHeight="1"/>
    <row r="1988" ht="13" customHeight="1"/>
    <row r="1989" ht="13" customHeight="1"/>
    <row r="1990" ht="13" customHeight="1"/>
    <row r="1991" ht="13" customHeight="1"/>
    <row r="1992" ht="13" customHeight="1"/>
    <row r="1993" ht="13" customHeight="1"/>
    <row r="1994" ht="13" customHeight="1"/>
    <row r="1995" ht="13" customHeight="1"/>
    <row r="1996" ht="13" customHeight="1"/>
    <row r="1997" ht="13" customHeight="1"/>
    <row r="1998" ht="13" customHeight="1"/>
    <row r="1999" ht="13" customHeight="1"/>
    <row r="2000" ht="13" customHeight="1"/>
    <row r="2001" ht="13" customHeight="1"/>
    <row r="2002" ht="13" customHeight="1"/>
    <row r="2003" ht="13" customHeight="1"/>
    <row r="2004" ht="13" customHeight="1"/>
    <row r="2005" ht="13" customHeight="1"/>
    <row r="2006" ht="13" customHeight="1"/>
    <row r="2007" ht="13" customHeight="1"/>
    <row r="2008" ht="13" customHeight="1"/>
    <row r="2009" ht="13" customHeight="1"/>
    <row r="2010" ht="13" customHeight="1"/>
    <row r="2011" ht="13" customHeight="1"/>
    <row r="2012" ht="13" customHeight="1"/>
    <row r="2013" ht="13" customHeight="1"/>
    <row r="2014" ht="13" customHeight="1"/>
    <row r="2015" ht="13" customHeight="1"/>
    <row r="2016" ht="13" customHeight="1"/>
    <row r="2017" ht="13" customHeight="1"/>
    <row r="2018" ht="13" customHeight="1"/>
    <row r="2019" ht="13" customHeight="1"/>
    <row r="2020" ht="13" customHeight="1"/>
    <row r="2021" ht="13" customHeight="1"/>
    <row r="2022" ht="13" customHeight="1"/>
    <row r="2023" ht="13" customHeight="1"/>
    <row r="2024" ht="13" customHeight="1"/>
    <row r="2025" ht="13" customHeight="1"/>
    <row r="2026" ht="13" customHeight="1"/>
    <row r="2027" ht="13" customHeight="1"/>
    <row r="2028" ht="13" customHeight="1"/>
    <row r="2029" ht="13" customHeight="1"/>
    <row r="2030" ht="13" customHeight="1"/>
    <row r="2031" ht="13" customHeight="1"/>
    <row r="2032" ht="13" customHeight="1"/>
    <row r="2033" ht="13" customHeight="1"/>
    <row r="2034" ht="13" customHeight="1"/>
    <row r="2035" ht="13" customHeight="1"/>
    <row r="2036" ht="13" customHeight="1"/>
    <row r="2037" ht="13" customHeight="1"/>
    <row r="2038" ht="13" customHeight="1"/>
    <row r="2039" ht="13" customHeight="1"/>
    <row r="2040" ht="13" customHeight="1"/>
    <row r="2041" ht="13" customHeight="1"/>
    <row r="2042" ht="13" customHeight="1"/>
    <row r="2043" ht="13" customHeight="1"/>
    <row r="2044" ht="13" customHeight="1"/>
    <row r="2045" ht="13" customHeight="1"/>
    <row r="2046" ht="13" customHeight="1"/>
    <row r="2047" ht="13" customHeight="1"/>
    <row r="2048" ht="13" customHeight="1"/>
    <row r="2049" ht="13" customHeight="1"/>
    <row r="2050" ht="13" customHeight="1"/>
    <row r="2051" ht="13" customHeight="1"/>
    <row r="2052" ht="13" customHeight="1"/>
    <row r="2053" ht="13" customHeight="1"/>
    <row r="2054" ht="13" customHeight="1"/>
    <row r="2055" ht="13" customHeight="1"/>
    <row r="2056" ht="13" customHeight="1"/>
    <row r="2057" ht="13" customHeight="1"/>
    <row r="2058" ht="13" customHeight="1"/>
    <row r="2059" ht="13" customHeight="1"/>
    <row r="2060" ht="13" customHeight="1"/>
    <row r="2061" ht="13" customHeight="1"/>
    <row r="2062" ht="13" customHeight="1"/>
    <row r="2063" ht="13" customHeight="1"/>
    <row r="2064" ht="13" customHeight="1"/>
    <row r="2065" ht="13" customHeight="1"/>
    <row r="2066" ht="13" customHeight="1"/>
    <row r="2067" ht="13" customHeight="1"/>
    <row r="2068" ht="13" customHeight="1"/>
    <row r="2069" ht="13" customHeight="1"/>
    <row r="2070" ht="13" customHeight="1"/>
    <row r="2071" ht="13" customHeight="1"/>
    <row r="2072" ht="13" customHeight="1"/>
    <row r="2073" ht="13" customHeight="1"/>
    <row r="2074" ht="13" customHeight="1"/>
    <row r="2075" ht="13" customHeight="1"/>
    <row r="2076" ht="13" customHeight="1"/>
    <row r="2077" ht="13" customHeight="1"/>
    <row r="2078" ht="13" customHeight="1"/>
    <row r="2079" ht="13" customHeight="1"/>
    <row r="2080" ht="13" customHeight="1"/>
    <row r="2081" ht="13" customHeight="1"/>
    <row r="2082" ht="13" customHeight="1"/>
    <row r="2083" ht="13" customHeight="1"/>
    <row r="2084" ht="13" customHeight="1"/>
    <row r="2085" ht="13" customHeight="1"/>
    <row r="2086" ht="13" customHeight="1"/>
    <row r="2087" ht="13" customHeight="1"/>
    <row r="2088" ht="13" customHeight="1"/>
    <row r="2089" ht="13" customHeight="1"/>
    <row r="2090" ht="13" customHeight="1"/>
    <row r="2091" ht="13" customHeight="1"/>
    <row r="2092" ht="13" customHeight="1"/>
    <row r="2093" ht="13" customHeight="1"/>
    <row r="2094" ht="13" customHeight="1"/>
    <row r="2095" ht="13" customHeight="1"/>
    <row r="2096" ht="13" customHeight="1"/>
    <row r="2097" ht="13" customHeight="1"/>
    <row r="2098" ht="13" customHeight="1"/>
    <row r="2099" ht="13" customHeight="1"/>
    <row r="2100" ht="13" customHeight="1"/>
    <row r="2101" ht="13" customHeight="1"/>
    <row r="2102" ht="13" customHeight="1"/>
    <row r="2103" ht="13" customHeight="1"/>
    <row r="2104" ht="13" customHeight="1"/>
    <row r="2105" ht="13" customHeight="1"/>
    <row r="2106" ht="13" customHeight="1"/>
    <row r="2107" ht="13" customHeight="1"/>
    <row r="2108" ht="13" customHeight="1"/>
    <row r="2109" ht="13" customHeight="1"/>
    <row r="2110" ht="13" customHeight="1"/>
    <row r="2111" ht="13" customHeight="1"/>
    <row r="2112" ht="13" customHeight="1"/>
    <row r="2113" ht="13" customHeight="1"/>
    <row r="2114" ht="13" customHeight="1"/>
    <row r="2115" ht="13" customHeight="1"/>
    <row r="2116" ht="13" customHeight="1"/>
    <row r="2117" ht="13" customHeight="1"/>
    <row r="2118" ht="13" customHeight="1"/>
    <row r="2119" ht="13" customHeight="1"/>
    <row r="2120" ht="13" customHeight="1"/>
    <row r="2121" ht="13" customHeight="1"/>
    <row r="2122" ht="13" customHeight="1"/>
    <row r="2123" ht="13" customHeight="1"/>
    <row r="2124" ht="13" customHeight="1"/>
    <row r="2125" ht="13" customHeight="1"/>
    <row r="2126" ht="13" customHeight="1"/>
    <row r="2127" ht="13" customHeight="1"/>
    <row r="2128" ht="13" customHeight="1"/>
    <row r="2129" ht="13" customHeight="1"/>
    <row r="2130" ht="13" customHeight="1"/>
    <row r="2131" ht="13" customHeight="1"/>
    <row r="2132" ht="13" customHeight="1"/>
    <row r="2133" ht="13" customHeight="1"/>
    <row r="2134" ht="13" customHeight="1"/>
    <row r="2135" ht="13" customHeight="1"/>
    <row r="2136" ht="13" customHeight="1"/>
    <row r="2137" ht="13" customHeight="1"/>
    <row r="2138" ht="13" customHeight="1"/>
    <row r="2139" ht="13" customHeight="1"/>
    <row r="2140" ht="13" customHeight="1"/>
    <row r="2141" ht="13" customHeight="1"/>
    <row r="2142" ht="13" customHeight="1"/>
    <row r="2143" ht="13" customHeight="1"/>
    <row r="2144" ht="13" customHeight="1"/>
    <row r="2145" ht="13" customHeight="1"/>
    <row r="2146" ht="13" customHeight="1"/>
    <row r="2147" ht="13" customHeight="1"/>
    <row r="2148" ht="13" customHeight="1"/>
    <row r="2149" ht="13" customHeight="1"/>
    <row r="2150" ht="13" customHeight="1"/>
    <row r="2151" ht="13" customHeight="1"/>
    <row r="2152" ht="13" customHeight="1"/>
    <row r="2153" ht="13" customHeight="1"/>
    <row r="2154" ht="13" customHeight="1"/>
    <row r="2155" ht="13" customHeight="1"/>
    <row r="2156" ht="13" customHeight="1"/>
    <row r="2157" ht="13" customHeight="1"/>
    <row r="2158" ht="13" customHeight="1"/>
    <row r="2159" ht="13" customHeight="1"/>
    <row r="2160" ht="13" customHeight="1"/>
    <row r="2161" ht="13" customHeight="1"/>
    <row r="2162" ht="13" customHeight="1"/>
    <row r="2163" ht="13" customHeight="1"/>
    <row r="2164" ht="13" customHeight="1"/>
    <row r="2165" ht="13" customHeight="1"/>
    <row r="2166" ht="13" customHeight="1"/>
    <row r="2167" ht="13" customHeight="1"/>
    <row r="2168" ht="13" customHeight="1"/>
    <row r="2169" ht="13" customHeight="1"/>
    <row r="2170" ht="13" customHeight="1"/>
    <row r="2171" ht="13" customHeight="1"/>
    <row r="2172" ht="13" customHeight="1"/>
    <row r="2173" ht="13" customHeight="1"/>
    <row r="2174" ht="13" customHeight="1"/>
    <row r="2175" ht="13" customHeight="1"/>
    <row r="2176" ht="13" customHeight="1"/>
    <row r="2177" ht="13" customHeight="1"/>
    <row r="2178" ht="13" customHeight="1"/>
    <row r="2179" ht="13" customHeight="1"/>
    <row r="2180" ht="13" customHeight="1"/>
    <row r="2181" ht="13" customHeight="1"/>
    <row r="2182" ht="13" customHeight="1"/>
    <row r="2183" ht="13" customHeight="1"/>
    <row r="2184" ht="13" customHeight="1"/>
    <row r="2185" ht="13" customHeight="1"/>
    <row r="2186" ht="13" customHeight="1"/>
    <row r="2187" ht="13" customHeight="1"/>
    <row r="2188" ht="13" customHeight="1"/>
    <row r="2189" ht="13" customHeight="1"/>
    <row r="2190" ht="13" customHeight="1"/>
    <row r="2191" ht="13" customHeight="1"/>
    <row r="2192" ht="13" customHeight="1"/>
    <row r="2193" ht="13" customHeight="1"/>
    <row r="2194" ht="13" customHeight="1"/>
    <row r="2195" ht="13" customHeight="1"/>
    <row r="2196" ht="13" customHeight="1"/>
    <row r="2197" ht="13" customHeight="1"/>
    <row r="2198" ht="13" customHeight="1"/>
    <row r="2199" ht="13" customHeight="1"/>
    <row r="2200" ht="13" customHeight="1"/>
    <row r="2201" ht="13" customHeight="1"/>
    <row r="2202" ht="13" customHeight="1"/>
    <row r="2203" ht="13" customHeight="1"/>
    <row r="2204" ht="13" customHeight="1"/>
    <row r="2205" ht="13" customHeight="1"/>
    <row r="2206" ht="13" customHeight="1"/>
    <row r="2207" ht="13" customHeight="1"/>
    <row r="2208" ht="13" customHeight="1"/>
    <row r="2209" ht="13" customHeight="1"/>
    <row r="2210" ht="13" customHeight="1"/>
    <row r="2211" ht="13" customHeight="1"/>
    <row r="2212" ht="13" customHeight="1"/>
    <row r="2213" ht="13" customHeight="1"/>
    <row r="2214" ht="13" customHeight="1"/>
    <row r="2215" ht="13" customHeight="1"/>
    <row r="2216" ht="13" customHeight="1"/>
    <row r="2217" ht="13" customHeight="1"/>
    <row r="2218" ht="13" customHeight="1"/>
    <row r="2219" ht="13" customHeight="1"/>
    <row r="2220" ht="13" customHeight="1"/>
    <row r="2221" ht="13" customHeight="1"/>
    <row r="2222" ht="13" customHeight="1"/>
    <row r="2223" ht="13" customHeight="1"/>
    <row r="2224" ht="13" customHeight="1"/>
    <row r="2225" ht="13" customHeight="1"/>
    <row r="2226" ht="13" customHeight="1"/>
    <row r="2227" ht="13" customHeight="1"/>
    <row r="2228" ht="13" customHeight="1"/>
    <row r="2229" ht="13" customHeight="1"/>
    <row r="2230" ht="13" customHeight="1"/>
    <row r="2231" ht="13" customHeight="1"/>
    <row r="2232" ht="13" customHeight="1"/>
    <row r="2233" ht="13" customHeight="1"/>
    <row r="2234" ht="13" customHeight="1"/>
    <row r="2235" ht="13" customHeight="1"/>
    <row r="2236" ht="13" customHeight="1"/>
    <row r="2237" ht="13" customHeight="1"/>
    <row r="2238" ht="13" customHeight="1"/>
    <row r="2239" ht="13" customHeight="1"/>
    <row r="2240" ht="13" customHeight="1"/>
    <row r="2241" ht="13" customHeight="1"/>
    <row r="2242" ht="13" customHeight="1"/>
    <row r="2243" ht="13" customHeight="1"/>
    <row r="2244" ht="13" customHeight="1"/>
    <row r="2245" ht="13" customHeight="1"/>
    <row r="2246" ht="13" customHeight="1"/>
    <row r="2247" ht="13" customHeight="1"/>
    <row r="2248" ht="13" customHeight="1"/>
    <row r="2249" ht="13" customHeight="1"/>
    <row r="2250" ht="13" customHeight="1"/>
    <row r="2251" ht="13" customHeight="1"/>
    <row r="2252" ht="13" customHeight="1"/>
    <row r="2253" ht="13" customHeight="1"/>
    <row r="2254" ht="13" customHeight="1"/>
    <row r="2255" ht="13" customHeight="1"/>
    <row r="2256" ht="13" customHeight="1"/>
    <row r="2257" ht="13" customHeight="1"/>
    <row r="2258" ht="13" customHeight="1"/>
    <row r="2259" ht="13" customHeight="1"/>
    <row r="2260" ht="13" customHeight="1"/>
    <row r="2261" ht="13" customHeight="1"/>
    <row r="2262" ht="13" customHeight="1"/>
    <row r="2263" ht="13" customHeight="1"/>
    <row r="2264" ht="13" customHeight="1"/>
    <row r="2265" ht="13" customHeight="1"/>
    <row r="2266" ht="13" customHeight="1"/>
    <row r="2267" ht="13" customHeight="1"/>
    <row r="2268" ht="13" customHeight="1"/>
    <row r="2269" ht="13" customHeight="1"/>
    <row r="2270" ht="13" customHeight="1"/>
    <row r="2271" ht="13" customHeight="1"/>
    <row r="2272" ht="13" customHeight="1"/>
    <row r="2273" ht="13" customHeight="1"/>
    <row r="2274" ht="13" customHeight="1"/>
    <row r="2275" ht="13" customHeight="1"/>
    <row r="2276" ht="13" customHeight="1"/>
    <row r="2277" ht="13" customHeight="1"/>
    <row r="2278" ht="13" customHeight="1"/>
    <row r="2279" ht="13" customHeight="1"/>
    <row r="2280" ht="13" customHeight="1"/>
    <row r="2281" ht="13" customHeight="1"/>
    <row r="2282" ht="13" customHeight="1"/>
    <row r="2283" ht="13" customHeight="1"/>
    <row r="2284" ht="13" customHeight="1"/>
    <row r="2285" ht="13" customHeight="1"/>
    <row r="2286" ht="13" customHeight="1"/>
    <row r="2287" ht="13" customHeight="1"/>
    <row r="2288" ht="13" customHeight="1"/>
    <row r="2289" ht="13" customHeight="1"/>
    <row r="2290" ht="13" customHeight="1"/>
    <row r="2291" ht="13" customHeight="1"/>
    <row r="2292" ht="13" customHeight="1"/>
    <row r="2293" ht="13" customHeight="1"/>
    <row r="2294" ht="13" customHeight="1"/>
    <row r="2295" ht="13" customHeight="1"/>
    <row r="2296" ht="13" customHeight="1"/>
    <row r="2297" ht="13" customHeight="1"/>
    <row r="2298" ht="13" customHeight="1"/>
    <row r="2299" ht="13" customHeight="1"/>
    <row r="2300" ht="13" customHeight="1"/>
    <row r="2301" ht="13" customHeight="1"/>
    <row r="2302" ht="13" customHeight="1"/>
    <row r="2303" ht="13" customHeight="1"/>
    <row r="2304" ht="13" customHeight="1"/>
    <row r="2305" ht="13" customHeight="1"/>
    <row r="2306" ht="13" customHeight="1"/>
    <row r="2307" ht="13" customHeight="1"/>
    <row r="2308" ht="13" customHeight="1"/>
    <row r="2309" ht="13" customHeight="1"/>
    <row r="2310" ht="13" customHeight="1"/>
    <row r="2311" ht="13" customHeight="1"/>
    <row r="2312" ht="13" customHeight="1"/>
    <row r="2313" ht="13" customHeight="1"/>
    <row r="2314" ht="13" customHeight="1"/>
    <row r="2315" ht="13" customHeight="1"/>
    <row r="2316" ht="13" customHeight="1"/>
    <row r="2317" ht="13" customHeight="1"/>
    <row r="2318" ht="13" customHeight="1"/>
    <row r="2319" ht="13" customHeight="1"/>
    <row r="2320" ht="13" customHeight="1"/>
    <row r="2321" ht="13" customHeight="1"/>
    <row r="2322" ht="13" customHeight="1"/>
    <row r="2323" ht="13" customHeight="1"/>
    <row r="2324" ht="13" customHeight="1"/>
    <row r="2325" ht="13" customHeight="1"/>
    <row r="2326" ht="13" customHeight="1"/>
    <row r="2327" ht="13" customHeight="1"/>
    <row r="2328" ht="13" customHeight="1"/>
    <row r="2329" ht="13" customHeight="1"/>
    <row r="2330" ht="13" customHeight="1"/>
    <row r="2331" ht="13" customHeight="1"/>
    <row r="2332" ht="13" customHeight="1"/>
    <row r="2333" ht="13" customHeight="1"/>
    <row r="2334" ht="13" customHeight="1"/>
    <row r="2335" ht="13" customHeight="1"/>
    <row r="2336" ht="13" customHeight="1"/>
    <row r="2337" ht="13" customHeight="1"/>
    <row r="2338" ht="13" customHeight="1"/>
    <row r="2339" ht="13" customHeight="1"/>
    <row r="2340" ht="13" customHeight="1"/>
    <row r="2341" ht="13" customHeight="1"/>
    <row r="2342" ht="13" customHeight="1"/>
    <row r="2343" ht="13" customHeight="1"/>
    <row r="2344" ht="13" customHeight="1"/>
    <row r="2345" ht="13" customHeight="1"/>
    <row r="2346" ht="13" customHeight="1"/>
    <row r="2347" ht="13" customHeight="1"/>
    <row r="2348" ht="13" customHeight="1"/>
    <row r="2349" ht="13" customHeight="1"/>
    <row r="2350" ht="13" customHeight="1"/>
    <row r="2351" ht="13" customHeight="1"/>
    <row r="2352" ht="13" customHeight="1"/>
    <row r="2353" ht="13" customHeight="1"/>
    <row r="2354" ht="13" customHeight="1"/>
    <row r="2355" ht="13" customHeight="1"/>
    <row r="2356" ht="13" customHeight="1"/>
    <row r="2357" ht="13" customHeight="1"/>
    <row r="2358" ht="13" customHeight="1"/>
    <row r="2359" ht="13" customHeight="1"/>
    <row r="2360" ht="13" customHeight="1"/>
    <row r="2361" ht="13" customHeight="1"/>
    <row r="2362" ht="13" customHeight="1"/>
    <row r="2363" ht="13" customHeight="1"/>
    <row r="2364" ht="13" customHeight="1"/>
    <row r="2365" ht="13" customHeight="1"/>
    <row r="2366" ht="13" customHeight="1"/>
    <row r="2367" ht="13" customHeight="1"/>
    <row r="2368" ht="13" customHeight="1"/>
    <row r="2369" ht="13" customHeight="1"/>
    <row r="2370" ht="13" customHeight="1"/>
    <row r="2371" ht="13" customHeight="1"/>
    <row r="2372" ht="13" customHeight="1"/>
    <row r="2373" ht="13" customHeight="1"/>
    <row r="2374" ht="13" customHeight="1"/>
    <row r="2375" ht="13" customHeight="1"/>
    <row r="2376" ht="13" customHeight="1"/>
    <row r="2377" ht="13" customHeight="1"/>
    <row r="2378" ht="13" customHeight="1"/>
    <row r="2379" ht="13" customHeight="1"/>
    <row r="2380" ht="13" customHeight="1"/>
    <row r="2381" ht="13" customHeight="1"/>
    <row r="2382" ht="13" customHeight="1"/>
    <row r="2383" ht="13" customHeight="1"/>
    <row r="2384" ht="13" customHeight="1"/>
    <row r="2385" ht="13" customHeight="1"/>
    <row r="2386" ht="13" customHeight="1"/>
    <row r="2387" ht="13" customHeight="1"/>
    <row r="2388" ht="13" customHeight="1"/>
    <row r="2389" ht="13" customHeight="1"/>
    <row r="2390" ht="13" customHeight="1"/>
    <row r="2391" ht="13" customHeight="1"/>
    <row r="2392" ht="13" customHeight="1"/>
    <row r="2393" ht="13" customHeight="1"/>
    <row r="2394" ht="13" customHeight="1"/>
    <row r="2395" ht="13" customHeight="1"/>
    <row r="2396" ht="13" customHeight="1"/>
    <row r="2397" ht="13" customHeight="1"/>
    <row r="2398" ht="13" customHeight="1"/>
    <row r="2399" ht="13" customHeight="1"/>
    <row r="2400" ht="13" customHeight="1"/>
    <row r="2401" ht="13" customHeight="1"/>
    <row r="2402" ht="13" customHeight="1"/>
    <row r="2403" ht="13" customHeight="1"/>
    <row r="2404" ht="13" customHeight="1"/>
    <row r="2405" ht="13" customHeight="1"/>
    <row r="2406" ht="13" customHeight="1"/>
    <row r="2407" ht="13" customHeight="1"/>
    <row r="2408" ht="13" customHeight="1"/>
    <row r="2409" ht="13" customHeight="1"/>
    <row r="2410" ht="13" customHeight="1"/>
    <row r="2411" ht="13" customHeight="1"/>
    <row r="2412" ht="13" customHeight="1"/>
    <row r="2413" ht="13" customHeight="1"/>
    <row r="2414" ht="13" customHeight="1"/>
    <row r="2415" ht="13" customHeight="1"/>
    <row r="2416" ht="13" customHeight="1"/>
    <row r="2417" ht="13" customHeight="1"/>
    <row r="2418" ht="13" customHeight="1"/>
    <row r="2419" ht="13" customHeight="1"/>
    <row r="2420" ht="13" customHeight="1"/>
    <row r="2421" ht="13" customHeight="1"/>
    <row r="2422" ht="13" customHeight="1"/>
    <row r="2423" ht="13" customHeight="1"/>
    <row r="2424" ht="13" customHeight="1"/>
    <row r="2425" ht="13" customHeight="1"/>
    <row r="2426" ht="13" customHeight="1"/>
    <row r="2427" ht="13" customHeight="1"/>
    <row r="2428" ht="13" customHeight="1"/>
    <row r="2429" ht="13" customHeight="1"/>
    <row r="2430" ht="13" customHeight="1"/>
    <row r="2431" ht="13" customHeight="1"/>
    <row r="2432" ht="13" customHeight="1"/>
    <row r="2433" ht="13" customHeight="1"/>
    <row r="2434" ht="13" customHeight="1"/>
    <row r="2435" ht="13" customHeight="1"/>
    <row r="2436" ht="13" customHeight="1"/>
    <row r="2437" ht="13" customHeight="1"/>
    <row r="2438" ht="13" customHeight="1"/>
    <row r="2439" ht="13" customHeight="1"/>
    <row r="2440" ht="13" customHeight="1"/>
    <row r="2441" ht="13" customHeight="1"/>
    <row r="2442" ht="13" customHeight="1"/>
    <row r="2443" ht="13" customHeight="1"/>
    <row r="2444" ht="13" customHeight="1"/>
    <row r="2445" ht="13" customHeight="1"/>
    <row r="2446" ht="13" customHeight="1"/>
    <row r="2447" ht="13" customHeight="1"/>
    <row r="2448" ht="13" customHeight="1"/>
    <row r="2449" ht="13" customHeight="1"/>
    <row r="2450" ht="13" customHeight="1"/>
    <row r="2451" ht="13" customHeight="1"/>
    <row r="2452" ht="13" customHeight="1"/>
    <row r="2453" ht="13" customHeight="1"/>
    <row r="2454" ht="13" customHeight="1"/>
    <row r="2455" ht="13" customHeight="1"/>
    <row r="2456" ht="13" customHeight="1"/>
    <row r="2457" ht="13" customHeight="1"/>
    <row r="2458" ht="13" customHeight="1"/>
    <row r="2459" ht="13" customHeight="1"/>
    <row r="2460" ht="13" customHeight="1"/>
    <row r="2461" ht="13" customHeight="1"/>
    <row r="2462" ht="13" customHeight="1"/>
    <row r="2463" ht="13" customHeight="1"/>
    <row r="2464" ht="13" customHeight="1"/>
    <row r="2465" ht="13" customHeight="1"/>
    <row r="2466" ht="13" customHeight="1"/>
    <row r="2467" ht="13" customHeight="1"/>
    <row r="2468" ht="13" customHeight="1"/>
    <row r="2469" ht="13" customHeight="1"/>
    <row r="2470" ht="13" customHeight="1"/>
    <row r="2471" ht="13" customHeight="1"/>
    <row r="2472" ht="13" customHeight="1"/>
    <row r="2473" ht="13" customHeight="1"/>
    <row r="2474" ht="13" customHeight="1"/>
    <row r="2475" ht="13" customHeight="1"/>
    <row r="2476" ht="13" customHeight="1"/>
    <row r="2477" ht="13" customHeight="1"/>
    <row r="2478" ht="13" customHeight="1"/>
    <row r="2479" ht="13" customHeight="1"/>
    <row r="2480" ht="13" customHeight="1"/>
    <row r="2481" ht="13" customHeight="1"/>
    <row r="2482" ht="13" customHeight="1"/>
    <row r="2483" ht="13" customHeight="1"/>
    <row r="2484" ht="13" customHeight="1"/>
    <row r="2485" ht="13" customHeight="1"/>
    <row r="2486" ht="13" customHeight="1"/>
    <row r="2487" ht="13" customHeight="1"/>
    <row r="2488" ht="13" customHeight="1"/>
    <row r="2489" ht="13" customHeight="1"/>
    <row r="2490" ht="13" customHeight="1"/>
    <row r="2491" ht="13" customHeight="1"/>
    <row r="2492" ht="13" customHeight="1"/>
    <row r="2493" ht="13" customHeight="1"/>
    <row r="2494" ht="13" customHeight="1"/>
    <row r="2495" ht="13" customHeight="1"/>
    <row r="2496" ht="13" customHeight="1"/>
    <row r="2497" ht="13" customHeight="1"/>
    <row r="2498" ht="13" customHeight="1"/>
    <row r="2499" ht="13" customHeight="1"/>
    <row r="2500" ht="13" customHeight="1"/>
    <row r="2501" ht="13" customHeight="1"/>
    <row r="2502" ht="13" customHeight="1"/>
    <row r="2503" ht="13" customHeight="1"/>
    <row r="2504" ht="13" customHeight="1"/>
    <row r="2505" ht="13" customHeight="1"/>
    <row r="2506" ht="13" customHeight="1"/>
    <row r="2507" ht="13" customHeight="1"/>
    <row r="2508" ht="13" customHeight="1"/>
    <row r="2509" ht="13" customHeight="1"/>
    <row r="2510" ht="13" customHeight="1"/>
    <row r="2511" ht="13" customHeight="1"/>
    <row r="2512" ht="13" customHeight="1"/>
    <row r="2513" ht="13" customHeight="1"/>
    <row r="2514" ht="13" customHeight="1"/>
    <row r="2515" ht="13" customHeight="1"/>
    <row r="2516" ht="13" customHeight="1"/>
    <row r="2517" ht="13" customHeight="1"/>
    <row r="2518" ht="13" customHeight="1"/>
    <row r="2519" ht="13" customHeight="1"/>
    <row r="2520" ht="13" customHeight="1"/>
    <row r="2521" ht="13" customHeight="1"/>
    <row r="2522" ht="13" customHeight="1"/>
    <row r="2523" ht="13" customHeight="1"/>
    <row r="2524" ht="13" customHeight="1"/>
    <row r="2525" ht="13" customHeight="1"/>
    <row r="2526" ht="13" customHeight="1"/>
    <row r="2527" ht="13" customHeight="1"/>
    <row r="2528" ht="13" customHeight="1"/>
    <row r="2529" ht="13" customHeight="1"/>
    <row r="2530" ht="13" customHeight="1"/>
    <row r="2531" ht="13" customHeight="1"/>
    <row r="2532" ht="13" customHeight="1"/>
    <row r="2533" ht="13" customHeight="1"/>
    <row r="2534" ht="13" customHeight="1"/>
    <row r="2535" ht="13" customHeight="1"/>
    <row r="2536" ht="13" customHeight="1"/>
    <row r="2537" ht="13" customHeight="1"/>
    <row r="2538" ht="13" customHeight="1"/>
    <row r="2539" ht="13" customHeight="1"/>
    <row r="2540" ht="13" customHeight="1"/>
    <row r="2541" ht="13" customHeight="1"/>
    <row r="2542" ht="13" customHeight="1"/>
    <row r="2543" ht="13" customHeight="1"/>
    <row r="2544" ht="13" customHeight="1"/>
    <row r="2545" ht="13" customHeight="1"/>
    <row r="2546" ht="13" customHeight="1"/>
    <row r="2547" ht="13" customHeight="1"/>
    <row r="2548" ht="13" customHeight="1"/>
    <row r="2549" ht="13" customHeight="1"/>
    <row r="2550" ht="13" customHeight="1"/>
    <row r="2551" ht="13" customHeight="1"/>
    <row r="2552" ht="13" customHeight="1"/>
    <row r="2553" ht="13" customHeight="1"/>
    <row r="2554" ht="13" customHeight="1"/>
    <row r="2555" ht="13" customHeight="1"/>
    <row r="2556" ht="13" customHeight="1"/>
    <row r="2557" ht="13" customHeight="1"/>
    <row r="2558" ht="13" customHeight="1"/>
    <row r="2559" ht="13" customHeight="1"/>
    <row r="2560" ht="13" customHeight="1"/>
    <row r="2561" ht="13" customHeight="1"/>
    <row r="2562" ht="13" customHeight="1"/>
    <row r="2563" ht="13" customHeight="1"/>
    <row r="2564" ht="13" customHeight="1"/>
    <row r="2565" ht="13" customHeight="1"/>
    <row r="2566" ht="13" customHeight="1"/>
    <row r="2567" ht="13" customHeight="1"/>
    <row r="2568" ht="13" customHeight="1"/>
    <row r="2569" ht="13" customHeight="1"/>
    <row r="2570" ht="13" customHeight="1"/>
    <row r="2571" ht="13" customHeight="1"/>
    <row r="2572" ht="13" customHeight="1"/>
    <row r="2573" ht="13" customHeight="1"/>
    <row r="2574" ht="13" customHeight="1"/>
    <row r="2575" ht="13" customHeight="1"/>
    <row r="2576" ht="13" customHeight="1"/>
    <row r="2577" ht="13" customHeight="1"/>
    <row r="2578" ht="13" customHeight="1"/>
    <row r="2579" ht="13" customHeight="1"/>
    <row r="2580" ht="13" customHeight="1"/>
    <row r="2581" ht="13" customHeight="1"/>
    <row r="2582" ht="13" customHeight="1"/>
    <row r="2583" ht="13" customHeight="1"/>
    <row r="2584" ht="13" customHeight="1"/>
    <row r="2585" ht="13" customHeight="1"/>
    <row r="2586" ht="13" customHeight="1"/>
    <row r="2587" ht="13" customHeight="1"/>
    <row r="2588" ht="13" customHeight="1"/>
    <row r="2589" ht="13" customHeight="1"/>
    <row r="2590" ht="13" customHeight="1"/>
    <row r="2591" ht="13" customHeight="1"/>
    <row r="2592" ht="13" customHeight="1"/>
    <row r="2593" ht="13" customHeight="1"/>
    <row r="2594" ht="13" customHeight="1"/>
    <row r="2595" ht="13" customHeight="1"/>
    <row r="2596" ht="13" customHeight="1"/>
    <row r="2597" ht="13" customHeight="1"/>
    <row r="2598" ht="13" customHeight="1"/>
    <row r="2599" ht="13" customHeight="1"/>
    <row r="2600" ht="13" customHeight="1"/>
    <row r="2601" ht="13" customHeight="1"/>
    <row r="2602" ht="13" customHeight="1"/>
    <row r="2603" ht="13" customHeight="1"/>
    <row r="2604" ht="13" customHeight="1"/>
    <row r="2605" ht="13" customHeight="1"/>
    <row r="2606" ht="13" customHeight="1"/>
    <row r="2607" ht="13" customHeight="1"/>
    <row r="2608" ht="13" customHeight="1"/>
    <row r="2609" ht="13" customHeight="1"/>
    <row r="2610" ht="13" customHeight="1"/>
    <row r="2611" ht="13" customHeight="1"/>
    <row r="2612" ht="13" customHeight="1"/>
    <row r="2613" ht="13" customHeight="1"/>
    <row r="2614" ht="13" customHeight="1"/>
    <row r="2615" ht="13" customHeight="1"/>
    <row r="2616" ht="13" customHeight="1"/>
    <row r="2617" ht="13" customHeight="1"/>
    <row r="2618" ht="13" customHeight="1"/>
    <row r="2619" ht="13" customHeight="1"/>
    <row r="2620" ht="13" customHeight="1"/>
    <row r="2621" ht="13" customHeight="1"/>
    <row r="2622" ht="13" customHeight="1"/>
    <row r="2623" ht="13" customHeight="1"/>
    <row r="2624" ht="13" customHeight="1"/>
    <row r="2625" ht="13" customHeight="1"/>
    <row r="2626" ht="13" customHeight="1"/>
    <row r="2627" ht="13" customHeight="1"/>
    <row r="2628" ht="13" customHeight="1"/>
    <row r="2629" ht="13" customHeight="1"/>
    <row r="2630" ht="13" customHeight="1"/>
    <row r="2631" ht="13" customHeight="1"/>
    <row r="2632" ht="13" customHeight="1"/>
    <row r="2633" ht="13" customHeight="1"/>
    <row r="2634" ht="13" customHeight="1"/>
    <row r="2635" ht="13" customHeight="1"/>
    <row r="2636" ht="13" customHeight="1"/>
    <row r="2637" ht="13" customHeight="1"/>
    <row r="2638" ht="13" customHeight="1"/>
    <row r="2639" ht="13" customHeight="1"/>
    <row r="2640" ht="13" customHeight="1"/>
    <row r="2641" ht="13" customHeight="1"/>
    <row r="2642" ht="13" customHeight="1"/>
    <row r="2643" ht="13" customHeight="1"/>
    <row r="2644" ht="13" customHeight="1"/>
    <row r="2645" ht="13" customHeight="1"/>
    <row r="2646" ht="13" customHeight="1"/>
    <row r="2647" ht="13" customHeight="1"/>
    <row r="2648" ht="13" customHeight="1"/>
    <row r="2649" ht="13" customHeight="1"/>
    <row r="2650" ht="13" customHeight="1"/>
    <row r="2651" ht="13" customHeight="1"/>
    <row r="2652" ht="13" customHeight="1"/>
    <row r="2653" ht="13" customHeight="1"/>
    <row r="2654" ht="13" customHeight="1"/>
    <row r="2655" ht="13" customHeight="1"/>
    <row r="2656" ht="13" customHeight="1"/>
    <row r="2657" ht="13" customHeight="1"/>
    <row r="2658" ht="13" customHeight="1"/>
    <row r="2659" ht="13" customHeight="1"/>
    <row r="2660" ht="13" customHeight="1"/>
    <row r="2661" ht="13" customHeight="1"/>
    <row r="2662" ht="13" customHeight="1"/>
    <row r="2663" ht="13" customHeight="1"/>
    <row r="2664" ht="13" customHeight="1"/>
    <row r="2665" ht="13" customHeight="1"/>
    <row r="2666" ht="13" customHeight="1"/>
    <row r="2667" ht="13" customHeight="1"/>
    <row r="2668" ht="13" customHeight="1"/>
    <row r="2669" ht="13" customHeight="1"/>
    <row r="2670" ht="13" customHeight="1"/>
    <row r="2671" ht="13" customHeight="1"/>
    <row r="2672" ht="13" customHeight="1"/>
    <row r="2673" ht="13" customHeight="1"/>
    <row r="2674" ht="13" customHeight="1"/>
    <row r="2675" ht="13" customHeight="1"/>
    <row r="2676" ht="13" customHeight="1"/>
    <row r="2677" ht="13" customHeight="1"/>
    <row r="2678" ht="13" customHeight="1"/>
    <row r="2679" ht="13" customHeight="1"/>
    <row r="2680" ht="13" customHeight="1"/>
    <row r="2681" ht="13" customHeight="1"/>
    <row r="2682" ht="13" customHeight="1"/>
    <row r="2683" ht="13" customHeight="1"/>
    <row r="2684" ht="13" customHeight="1"/>
    <row r="2685" ht="13" customHeight="1"/>
    <row r="2686" ht="13" customHeight="1"/>
    <row r="2687" ht="13" customHeight="1"/>
    <row r="2688" ht="13" customHeight="1"/>
    <row r="2689" ht="13" customHeight="1"/>
    <row r="2690" ht="13" customHeight="1"/>
    <row r="2691" ht="13" customHeight="1"/>
    <row r="2692" ht="13" customHeight="1"/>
    <row r="2693" ht="13" customHeight="1"/>
    <row r="2694" ht="13" customHeight="1"/>
    <row r="2695" ht="13" customHeight="1"/>
    <row r="2696" ht="13" customHeight="1"/>
    <row r="2697" ht="13" customHeight="1"/>
    <row r="2698" ht="13" customHeight="1"/>
    <row r="2699" ht="13" customHeight="1"/>
    <row r="2700" ht="13" customHeight="1"/>
    <row r="2701" ht="13" customHeight="1"/>
    <row r="2702" ht="13" customHeight="1"/>
    <row r="2703" ht="13" customHeight="1"/>
    <row r="2704" ht="13" customHeight="1"/>
    <row r="2705" ht="13" customHeight="1"/>
    <row r="2706" ht="13" customHeight="1"/>
    <row r="2707" ht="13" customHeight="1"/>
    <row r="2708" ht="13" customHeight="1"/>
    <row r="2709" ht="13" customHeight="1"/>
    <row r="2710" ht="13" customHeight="1"/>
    <row r="2711" ht="13" customHeight="1"/>
    <row r="2712" ht="13" customHeight="1"/>
    <row r="2713" ht="13" customHeight="1"/>
    <row r="2714" ht="13" customHeight="1"/>
    <row r="2715" ht="13" customHeight="1"/>
    <row r="2716" ht="13" customHeight="1"/>
    <row r="2717" ht="13" customHeight="1"/>
    <row r="2718" ht="13" customHeight="1"/>
    <row r="2719" ht="13" customHeight="1"/>
    <row r="2720" ht="13" customHeight="1"/>
    <row r="2721" ht="13" customHeight="1"/>
    <row r="2722" ht="13" customHeight="1"/>
    <row r="2723" ht="13" customHeight="1"/>
    <row r="2724" ht="13" customHeight="1"/>
    <row r="2725" ht="13" customHeight="1"/>
    <row r="2726" ht="13" customHeight="1"/>
    <row r="2727" ht="13" customHeight="1"/>
    <row r="2728" ht="13" customHeight="1"/>
    <row r="2729" ht="13" customHeight="1"/>
    <row r="2730" ht="13" customHeight="1"/>
    <row r="2731" ht="13" customHeight="1"/>
    <row r="2732" ht="13" customHeight="1"/>
    <row r="2733" ht="13" customHeight="1"/>
    <row r="2734" ht="13" customHeight="1"/>
    <row r="2735" ht="13" customHeight="1"/>
    <row r="2736" ht="13" customHeight="1"/>
    <row r="2737" ht="13" customHeight="1"/>
    <row r="2738" ht="13" customHeight="1"/>
    <row r="2739" ht="13" customHeight="1"/>
    <row r="2740" ht="13" customHeight="1"/>
    <row r="2741" ht="13" customHeight="1"/>
    <row r="2742" ht="13" customHeight="1"/>
    <row r="2743" ht="13" customHeight="1"/>
    <row r="2744" ht="13" customHeight="1"/>
    <row r="2745" ht="13" customHeight="1"/>
    <row r="2746" ht="13" customHeight="1"/>
    <row r="2747" ht="13" customHeight="1"/>
    <row r="2748" ht="13" customHeight="1"/>
    <row r="2749" ht="13" customHeight="1"/>
    <row r="2750" ht="13" customHeight="1"/>
    <row r="2751" ht="13" customHeight="1"/>
    <row r="2752" ht="13" customHeight="1"/>
    <row r="2753" ht="13" customHeight="1"/>
    <row r="2754" ht="13" customHeight="1"/>
    <row r="2755" ht="13" customHeight="1"/>
    <row r="2756" ht="13" customHeight="1"/>
    <row r="2757" ht="13" customHeight="1"/>
    <row r="2758" ht="13" customHeight="1"/>
    <row r="2759" ht="13" customHeight="1"/>
    <row r="2760" ht="13" customHeight="1"/>
    <row r="2761" ht="13" customHeight="1"/>
    <row r="2762" ht="13" customHeight="1"/>
    <row r="2763" ht="13" customHeight="1"/>
    <row r="2764" ht="13" customHeight="1"/>
    <row r="2765" ht="13" customHeight="1"/>
    <row r="2766" ht="13" customHeight="1"/>
    <row r="2767" ht="13" customHeight="1"/>
    <row r="2768" ht="13" customHeight="1"/>
    <row r="2769" ht="13" customHeight="1"/>
    <row r="2770" ht="13" customHeight="1"/>
    <row r="2771" ht="13" customHeight="1"/>
    <row r="2772" ht="13" customHeight="1"/>
    <row r="2773" ht="13" customHeight="1"/>
    <row r="2774" ht="13" customHeight="1"/>
    <row r="2775" ht="13" customHeight="1"/>
    <row r="2776" ht="13" customHeight="1"/>
    <row r="2777" ht="13" customHeight="1"/>
    <row r="2778" ht="13" customHeight="1"/>
    <row r="2779" ht="13" customHeight="1"/>
    <row r="2780" ht="13" customHeight="1"/>
    <row r="2781" ht="13" customHeight="1"/>
    <row r="2782" ht="13" customHeight="1"/>
    <row r="2783" ht="13" customHeight="1"/>
    <row r="2784" ht="13" customHeight="1"/>
    <row r="2785" ht="13" customHeight="1"/>
    <row r="2786" ht="13" customHeight="1"/>
    <row r="2787" ht="13" customHeight="1"/>
    <row r="2788" ht="13" customHeight="1"/>
    <row r="2789" ht="13" customHeight="1"/>
    <row r="2790" ht="13" customHeight="1"/>
    <row r="2791" ht="13" customHeight="1"/>
    <row r="2792" ht="13" customHeight="1"/>
    <row r="2793" ht="13" customHeight="1"/>
    <row r="2794" ht="13" customHeight="1"/>
    <row r="2795" ht="13" customHeight="1"/>
    <row r="2796" ht="13" customHeight="1"/>
    <row r="2797" ht="13" customHeight="1"/>
    <row r="2798" ht="13" customHeight="1"/>
    <row r="2799" ht="13" customHeight="1"/>
    <row r="2800" ht="13" customHeight="1"/>
    <row r="2801" ht="13" customHeight="1"/>
    <row r="2802" ht="13" customHeight="1"/>
    <row r="2803" ht="13" customHeight="1"/>
    <row r="2804" ht="13" customHeight="1"/>
    <row r="2805" ht="13" customHeight="1"/>
    <row r="2806" ht="13" customHeight="1"/>
    <row r="2807" ht="13" customHeight="1"/>
    <row r="2808" ht="13" customHeight="1"/>
    <row r="2809" ht="13" customHeight="1"/>
    <row r="2810" ht="13" customHeight="1"/>
    <row r="2811" ht="13" customHeight="1"/>
    <row r="2812" ht="13" customHeight="1"/>
    <row r="2813" ht="13" customHeight="1"/>
    <row r="2814" ht="13" customHeight="1"/>
    <row r="2815" ht="13" customHeight="1"/>
    <row r="2816" ht="13" customHeight="1"/>
    <row r="2817" ht="13" customHeight="1"/>
    <row r="2818" ht="13" customHeight="1"/>
    <row r="2819" ht="13" customHeight="1"/>
    <row r="2820" ht="13" customHeight="1"/>
    <row r="2821" ht="13" customHeight="1"/>
    <row r="2822" ht="13" customHeight="1"/>
    <row r="2823" ht="13" customHeight="1"/>
    <row r="2824" ht="13" customHeight="1"/>
    <row r="2825" ht="13" customHeight="1"/>
    <row r="2826" ht="13" customHeight="1"/>
    <row r="2827" ht="13" customHeight="1"/>
    <row r="2828" ht="13" customHeight="1"/>
    <row r="2829" ht="13" customHeight="1"/>
    <row r="2830" ht="13" customHeight="1"/>
    <row r="2831" ht="13" customHeight="1"/>
    <row r="2832" ht="13" customHeight="1"/>
    <row r="2833" ht="13" customHeight="1"/>
    <row r="2834" ht="13" customHeight="1"/>
    <row r="2835" ht="13" customHeight="1"/>
    <row r="2836" ht="13" customHeight="1"/>
    <row r="2837" ht="13" customHeight="1"/>
    <row r="2838" ht="13" customHeight="1"/>
    <row r="2839" ht="13" customHeight="1"/>
    <row r="2840" ht="13" customHeight="1"/>
    <row r="2841" ht="13" customHeight="1"/>
    <row r="2842" ht="13" customHeight="1"/>
    <row r="2843" ht="13" customHeight="1"/>
    <row r="2844" ht="13" customHeight="1"/>
    <row r="2845" ht="13" customHeight="1"/>
    <row r="2846" ht="13" customHeight="1"/>
    <row r="2847" ht="13" customHeight="1"/>
    <row r="2848" ht="13" customHeight="1"/>
    <row r="2849" ht="13" customHeight="1"/>
    <row r="2850" ht="13" customHeight="1"/>
    <row r="2851" ht="13" customHeight="1"/>
    <row r="2852" ht="13" customHeight="1"/>
    <row r="2853" ht="13" customHeight="1"/>
    <row r="2854" ht="13" customHeight="1"/>
    <row r="2855" ht="13" customHeight="1"/>
    <row r="2856" ht="13" customHeight="1"/>
    <row r="2857" ht="13" customHeight="1"/>
    <row r="2858" ht="13" customHeight="1"/>
    <row r="2859" ht="13" customHeight="1"/>
    <row r="2860" ht="13" customHeight="1"/>
    <row r="2861" ht="13" customHeight="1"/>
    <row r="2862" ht="13" customHeight="1"/>
    <row r="2863" ht="13" customHeight="1"/>
    <row r="2864" ht="13" customHeight="1"/>
    <row r="2865" ht="13" customHeight="1"/>
    <row r="2866" ht="13" customHeight="1"/>
    <row r="2867" ht="13" customHeight="1"/>
    <row r="2868" ht="13" customHeight="1"/>
    <row r="2869" ht="13" customHeight="1"/>
    <row r="2870" ht="13" customHeight="1"/>
    <row r="2871" ht="13" customHeight="1"/>
    <row r="2872" ht="13" customHeight="1"/>
    <row r="2873" ht="13" customHeight="1"/>
    <row r="2874" ht="13" customHeight="1"/>
    <row r="2875" ht="13" customHeight="1"/>
    <row r="2876" ht="13" customHeight="1"/>
    <row r="2877" ht="13" customHeight="1"/>
    <row r="2878" ht="13" customHeight="1"/>
    <row r="2879" ht="13" customHeight="1"/>
    <row r="2880" ht="13" customHeight="1"/>
    <row r="2881" ht="13" customHeight="1"/>
    <row r="2882" ht="13" customHeight="1"/>
    <row r="2883" ht="13" customHeight="1"/>
    <row r="2884" ht="13" customHeight="1"/>
    <row r="2885" ht="13" customHeight="1"/>
    <row r="2886" ht="13" customHeight="1"/>
    <row r="2887" ht="13" customHeight="1"/>
    <row r="2888" ht="13" customHeight="1"/>
    <row r="2889" ht="13" customHeight="1"/>
    <row r="2890" ht="13" customHeight="1"/>
    <row r="2891" ht="13" customHeight="1"/>
  </sheetData>
  <mergeCells count="155">
    <mergeCell ref="R42:U43"/>
    <mergeCell ref="V42:Y43"/>
    <mergeCell ref="B40:D41"/>
    <mergeCell ref="E40:Q41"/>
    <mergeCell ref="AB10:AD11"/>
    <mergeCell ref="AE10:AQ11"/>
    <mergeCell ref="CJ43:CK43"/>
    <mergeCell ref="AB28:AD29"/>
    <mergeCell ref="AE28:AQ29"/>
    <mergeCell ref="AR28:AU29"/>
    <mergeCell ref="AV28:AY29"/>
    <mergeCell ref="AB22:AD23"/>
    <mergeCell ref="AE22:AQ23"/>
    <mergeCell ref="AR22:AU23"/>
    <mergeCell ref="AV22:AY23"/>
    <mergeCell ref="AB26:AQ27"/>
    <mergeCell ref="AR26:AU27"/>
    <mergeCell ref="AV26:AY27"/>
    <mergeCell ref="AE14:AQ15"/>
    <mergeCell ref="AR14:AU15"/>
    <mergeCell ref="AV14:AY15"/>
    <mergeCell ref="AB12:AD13"/>
    <mergeCell ref="AE12:AQ13"/>
    <mergeCell ref="AR12:AU13"/>
    <mergeCell ref="AV12:AY13"/>
    <mergeCell ref="B22:D23"/>
    <mergeCell ref="B1:Y2"/>
    <mergeCell ref="AB20:AD21"/>
    <mergeCell ref="AE20:AQ21"/>
    <mergeCell ref="AR20:AU21"/>
    <mergeCell ref="AV20:AY21"/>
    <mergeCell ref="AE18:AQ19"/>
    <mergeCell ref="AR18:AU19"/>
    <mergeCell ref="AV18:AY19"/>
    <mergeCell ref="CL18:CL19"/>
    <mergeCell ref="B16:D17"/>
    <mergeCell ref="E16:Q17"/>
    <mergeCell ref="R16:U17"/>
    <mergeCell ref="V16:Y17"/>
    <mergeCell ref="AE16:AQ17"/>
    <mergeCell ref="AR16:AU17"/>
    <mergeCell ref="AV16:AY17"/>
    <mergeCell ref="B14:D15"/>
    <mergeCell ref="E14:Q15"/>
    <mergeCell ref="R14:U15"/>
    <mergeCell ref="V14:Y15"/>
    <mergeCell ref="B18:D19"/>
    <mergeCell ref="E18:Q19"/>
    <mergeCell ref="R18:U19"/>
    <mergeCell ref="V18:Y19"/>
    <mergeCell ref="AB16:AD17"/>
    <mergeCell ref="AB18:AD19"/>
    <mergeCell ref="AB14:AD15"/>
    <mergeCell ref="B10:Q11"/>
    <mergeCell ref="R10:U11"/>
    <mergeCell ref="V10:Y11"/>
    <mergeCell ref="B12:Q13"/>
    <mergeCell ref="R12:U13"/>
    <mergeCell ref="CJ1:EB1"/>
    <mergeCell ref="B8:Q9"/>
    <mergeCell ref="R8:U9"/>
    <mergeCell ref="V8:Y9"/>
    <mergeCell ref="B3:Y4"/>
    <mergeCell ref="AB6:AD7"/>
    <mergeCell ref="AE6:AQ7"/>
    <mergeCell ref="AR6:AU7"/>
    <mergeCell ref="AV6:AY7"/>
    <mergeCell ref="B5:Y7"/>
    <mergeCell ref="AR10:AU11"/>
    <mergeCell ref="AV10:AY11"/>
    <mergeCell ref="AB8:AD9"/>
    <mergeCell ref="AE8:AQ9"/>
    <mergeCell ref="AR8:AU9"/>
    <mergeCell ref="AV8:AY9"/>
    <mergeCell ref="V22:Y23"/>
    <mergeCell ref="V12:Y13"/>
    <mergeCell ref="B36:D37"/>
    <mergeCell ref="E36:Q37"/>
    <mergeCell ref="R36:U37"/>
    <mergeCell ref="V36:Y37"/>
    <mergeCell ref="B24:D25"/>
    <mergeCell ref="E24:Q25"/>
    <mergeCell ref="R24:U25"/>
    <mergeCell ref="V24:Y25"/>
    <mergeCell ref="B20:D21"/>
    <mergeCell ref="E20:Q21"/>
    <mergeCell ref="R20:U21"/>
    <mergeCell ref="V20:Y21"/>
    <mergeCell ref="B34:D35"/>
    <mergeCell ref="E34:Q35"/>
    <mergeCell ref="R34:U35"/>
    <mergeCell ref="V34:Y35"/>
    <mergeCell ref="B32:D33"/>
    <mergeCell ref="E32:Q33"/>
    <mergeCell ref="R32:U33"/>
    <mergeCell ref="V32:Y33"/>
    <mergeCell ref="R22:U23"/>
    <mergeCell ref="E22:Q23"/>
    <mergeCell ref="B30:D31"/>
    <mergeCell ref="E30:Q31"/>
    <mergeCell ref="R30:U31"/>
    <mergeCell ref="V30:Y31"/>
    <mergeCell ref="B44:D45"/>
    <mergeCell ref="E44:Q45"/>
    <mergeCell ref="R44:U45"/>
    <mergeCell ref="V44:Y45"/>
    <mergeCell ref="B26:D27"/>
    <mergeCell ref="E26:Q27"/>
    <mergeCell ref="R26:U27"/>
    <mergeCell ref="V26:Y27"/>
    <mergeCell ref="B28:D29"/>
    <mergeCell ref="E28:Q29"/>
    <mergeCell ref="R28:U29"/>
    <mergeCell ref="V28:Y29"/>
    <mergeCell ref="R40:U41"/>
    <mergeCell ref="V40:Y41"/>
    <mergeCell ref="B38:D39"/>
    <mergeCell ref="E38:Q39"/>
    <mergeCell ref="R38:U39"/>
    <mergeCell ref="V38:Y39"/>
    <mergeCell ref="B42:D43"/>
    <mergeCell ref="E42:Q43"/>
    <mergeCell ref="AB34:AD35"/>
    <mergeCell ref="AE34:AQ35"/>
    <mergeCell ref="AR34:AU35"/>
    <mergeCell ref="AV34:AY35"/>
    <mergeCell ref="AB36:AD37"/>
    <mergeCell ref="AE36:AQ37"/>
    <mergeCell ref="AR36:AU37"/>
    <mergeCell ref="AV36:AY37"/>
    <mergeCell ref="AB24:AD25"/>
    <mergeCell ref="AE24:AQ25"/>
    <mergeCell ref="AR24:AU25"/>
    <mergeCell ref="AV24:AY25"/>
    <mergeCell ref="AR32:AU33"/>
    <mergeCell ref="AV32:AY33"/>
    <mergeCell ref="AB32:AQ33"/>
    <mergeCell ref="AB30:AQ31"/>
    <mergeCell ref="AR30:AU31"/>
    <mergeCell ref="AV30:AY31"/>
    <mergeCell ref="AB44:AQ45"/>
    <mergeCell ref="AR44:AU45"/>
    <mergeCell ref="AV44:AY45"/>
    <mergeCell ref="AB42:AD43"/>
    <mergeCell ref="AE42:AQ43"/>
    <mergeCell ref="AR42:AU43"/>
    <mergeCell ref="AV42:AY43"/>
    <mergeCell ref="AB38:AD39"/>
    <mergeCell ref="AE38:AQ39"/>
    <mergeCell ref="AR38:AU39"/>
    <mergeCell ref="AV38:AY39"/>
    <mergeCell ref="AB40:AD41"/>
    <mergeCell ref="AE40:AQ41"/>
    <mergeCell ref="AR40:AU41"/>
    <mergeCell ref="AV40:AY41"/>
  </mergeCells>
  <phoneticPr fontId="1"/>
  <dataValidations disablePrompts="1" count="3">
    <dataValidation type="list" allowBlank="1" showInputMessage="1" showErrorMessage="1" sqref="R16:Y17" xr:uid="{00000000-0002-0000-0100-000000000000}">
      <formula1>$CO$3:$EB$3</formula1>
    </dataValidation>
    <dataValidation type="list" allowBlank="1" showInputMessage="1" showErrorMessage="1" sqref="R32:Y33 R24:Y25 R18:Y19" xr:uid="{00000000-0002-0000-0100-000001000000}">
      <formula1>$CJ$4:$CJ$29</formula1>
    </dataValidation>
    <dataValidation type="list" allowBlank="1" showInputMessage="1" showErrorMessage="1" sqref="R30:Y31 R38:Y39" xr:uid="{00000000-0002-0000-0100-000002000000}">
      <formula1>$CJ$36:$CJ$41</formula1>
    </dataValidation>
  </dataValidations>
  <printOptions horizontalCentered="1"/>
  <pageMargins left="0.39370078740157483" right="0.39370078740157483" top="0.39370078740157483" bottom="0.39370078740157483"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2021-11-04T03:12:46Z</cp:lastPrinted>
  <dcterms:created xsi:type="dcterms:W3CDTF">2003-08-29T02:24:10Z</dcterms:created>
  <dcterms:modified xsi:type="dcterms:W3CDTF">2021-11-06T21:58:20Z</dcterms:modified>
</cp:coreProperties>
</file>