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1" documentId="8_{0EAC6045-2CFE-4976-9515-39371410E0FE}" xr6:coauthVersionLast="47" xr6:coauthVersionMax="47" xr10:uidLastSave="{FE605A0D-F57F-4D6B-AA58-6EDC46E48917}"/>
  <bookViews>
    <workbookView xWindow="0" yWindow="500" windowWidth="23260" windowHeight="14020" xr2:uid="{00000000-000D-0000-FFFF-FFFF00000000}"/>
  </bookViews>
  <sheets>
    <sheet name="Sheet1" sheetId="2" r:id="rId1"/>
  </sheets>
  <definedNames>
    <definedName name="_xlnm.Print_Area" localSheetId="0">Sheet1!$A$1:$AH$66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4" i="2" l="1"/>
  <c r="AE36" i="2"/>
  <c r="AE32" i="2"/>
  <c r="AE26" i="2"/>
  <c r="AE28" i="2" s="1"/>
  <c r="AA44" i="2"/>
  <c r="AA36" i="2"/>
  <c r="AA46" i="2" s="1"/>
  <c r="AA48" i="2" s="1"/>
  <c r="AA32" i="2"/>
  <c r="AA26" i="2"/>
  <c r="AA28" i="2" s="1"/>
  <c r="AE46" i="2"/>
  <c r="AE48" i="2" l="1"/>
</calcChain>
</file>

<file path=xl/sharedStrings.xml><?xml version="1.0" encoding="utf-8"?>
<sst xmlns="http://schemas.openxmlformats.org/spreadsheetml/2006/main" count="63" uniqueCount="44">
  <si>
    <t>G</t>
    <phoneticPr fontId="1"/>
  </si>
  <si>
    <t>ν</t>
    <phoneticPr fontId="1"/>
  </si>
  <si>
    <t>ρ</t>
    <phoneticPr fontId="1"/>
  </si>
  <si>
    <t>d</t>
    <phoneticPr fontId="1"/>
  </si>
  <si>
    <t>Qm</t>
    <phoneticPr fontId="1"/>
  </si>
  <si>
    <t>P</t>
    <phoneticPr fontId="1"/>
  </si>
  <si>
    <t>C</t>
    <phoneticPr fontId="1"/>
  </si>
  <si>
    <t>D</t>
    <phoneticPr fontId="1"/>
  </si>
  <si>
    <t>L</t>
    <phoneticPr fontId="1"/>
  </si>
  <si>
    <t>θ</t>
    <phoneticPr fontId="1"/>
  </si>
  <si>
    <t>A</t>
    <phoneticPr fontId="1"/>
  </si>
  <si>
    <t>SGP</t>
    <phoneticPr fontId="3"/>
  </si>
  <si>
    <t>SUS304 (Sch5S)</t>
    <phoneticPr fontId="3"/>
  </si>
  <si>
    <t>SUS304 (Sch10S)</t>
    <phoneticPr fontId="3"/>
  </si>
  <si>
    <t>PVC-U(VP)</t>
    <phoneticPr fontId="3"/>
  </si>
  <si>
    <t>Ａ</t>
  </si>
  <si>
    <t>(mm) </t>
  </si>
  <si>
    <t>(mm)</t>
  </si>
  <si>
    <t>名称</t>
    <rPh sb="0" eb="2">
      <t>メイショウ</t>
    </rPh>
    <phoneticPr fontId="1"/>
  </si>
  <si>
    <t>図面番号</t>
    <rPh sb="0" eb="2">
      <t>ズメン</t>
    </rPh>
    <rPh sb="2" eb="4">
      <t>バンゴウ</t>
    </rPh>
    <phoneticPr fontId="1"/>
  </si>
  <si>
    <t>-</t>
    <phoneticPr fontId="3"/>
  </si>
  <si>
    <t>部品番号</t>
    <rPh sb="0" eb="2">
      <t>ブヒン</t>
    </rPh>
    <rPh sb="2" eb="4">
      <t>バンゴウ</t>
    </rPh>
    <phoneticPr fontId="1"/>
  </si>
  <si>
    <t>気体の流速　（　飽和蒸気は20以上、過熱蒸気は30以上とする　）(m/s2)</t>
    <rPh sb="0" eb="2">
      <t>キタイ</t>
    </rPh>
    <rPh sb="3" eb="5">
      <t>リュウソク</t>
    </rPh>
    <rPh sb="8" eb="10">
      <t>ホウワ</t>
    </rPh>
    <rPh sb="10" eb="12">
      <t>ジョウキ</t>
    </rPh>
    <rPh sb="15" eb="17">
      <t>イジョウ</t>
    </rPh>
    <rPh sb="18" eb="20">
      <t>カネツ</t>
    </rPh>
    <rPh sb="20" eb="22">
      <t>ジョウキ</t>
    </rPh>
    <rPh sb="25" eb="27">
      <t>イジョウ</t>
    </rPh>
    <phoneticPr fontId="1"/>
  </si>
  <si>
    <t>安全弁吹出量決定圧力時の気体の密度(kg/m3)</t>
    <rPh sb="0" eb="3">
      <t>アンゼンベン</t>
    </rPh>
    <rPh sb="3" eb="4">
      <t>スイ</t>
    </rPh>
    <rPh sb="4" eb="5">
      <t>デ</t>
    </rPh>
    <rPh sb="5" eb="6">
      <t>リョウ</t>
    </rPh>
    <rPh sb="6" eb="8">
      <t>ケッテイ</t>
    </rPh>
    <rPh sb="8" eb="10">
      <t>アツリョク</t>
    </rPh>
    <rPh sb="10" eb="11">
      <t>ジ</t>
    </rPh>
    <rPh sb="12" eb="14">
      <t>キタイ</t>
    </rPh>
    <rPh sb="15" eb="17">
      <t>ミツド</t>
    </rPh>
    <phoneticPr fontId="1"/>
  </si>
  <si>
    <t>配管材質</t>
    <rPh sb="0" eb="2">
      <t>ハイカン</t>
    </rPh>
    <rPh sb="2" eb="4">
      <t>ザイシツ</t>
    </rPh>
    <phoneticPr fontId="1"/>
  </si>
  <si>
    <t>口径（A)</t>
    <rPh sb="0" eb="2">
      <t>コウケイ</t>
    </rPh>
    <phoneticPr fontId="1"/>
  </si>
  <si>
    <t>配管内径(mm)</t>
    <rPh sb="0" eb="2">
      <t>ハイカン</t>
    </rPh>
    <rPh sb="2" eb="4">
      <t>ナイケイ</t>
    </rPh>
    <phoneticPr fontId="1"/>
  </si>
  <si>
    <t>気体の送入量(kg/h)</t>
    <rPh sb="0" eb="2">
      <t>キタイ</t>
    </rPh>
    <rPh sb="3" eb="5">
      <t>ソウニュウ</t>
    </rPh>
    <rPh sb="5" eb="6">
      <t>リョウ</t>
    </rPh>
    <phoneticPr fontId="1"/>
  </si>
  <si>
    <t>P'</t>
    <phoneticPr fontId="1"/>
  </si>
  <si>
    <t>最高使用圧力（設計圧力）(MPa)</t>
    <rPh sb="0" eb="2">
      <t>サイコウ</t>
    </rPh>
    <rPh sb="2" eb="4">
      <t>シヨウ</t>
    </rPh>
    <rPh sb="4" eb="6">
      <t>アツリョク</t>
    </rPh>
    <rPh sb="7" eb="9">
      <t>セッケイ</t>
    </rPh>
    <rPh sb="9" eb="11">
      <t>アツリョク</t>
    </rPh>
    <phoneticPr fontId="1"/>
  </si>
  <si>
    <t>安全弁吹き出し時の圧力(MPa)</t>
    <rPh sb="0" eb="3">
      <t>アンゼンベン</t>
    </rPh>
    <rPh sb="3" eb="4">
      <t>フ</t>
    </rPh>
    <rPh sb="5" eb="6">
      <t>ダ</t>
    </rPh>
    <rPh sb="7" eb="8">
      <t>ジ</t>
    </rPh>
    <rPh sb="9" eb="11">
      <t>アツリョク</t>
    </rPh>
    <phoneticPr fontId="1"/>
  </si>
  <si>
    <t>蒸気係数　（附属書表1による）</t>
    <rPh sb="0" eb="2">
      <t>ジョウキ</t>
    </rPh>
    <rPh sb="2" eb="4">
      <t>ケイスウ</t>
    </rPh>
    <rPh sb="6" eb="9">
      <t>フゾクショ</t>
    </rPh>
    <rPh sb="9" eb="10">
      <t>ヒョウ</t>
    </rPh>
    <phoneticPr fontId="1"/>
  </si>
  <si>
    <t>kd'</t>
    <phoneticPr fontId="1"/>
  </si>
  <si>
    <t>吹出係数＝0.864</t>
    <rPh sb="0" eb="1">
      <t>スイ</t>
    </rPh>
    <rPh sb="1" eb="2">
      <t>デ</t>
    </rPh>
    <rPh sb="2" eb="4">
      <t>ケイスウ</t>
    </rPh>
    <phoneticPr fontId="1"/>
  </si>
  <si>
    <t>安全弁のど部の内径(mm)</t>
    <rPh sb="0" eb="3">
      <t>アンゼンベン</t>
    </rPh>
    <rPh sb="5" eb="6">
      <t>ブ</t>
    </rPh>
    <rPh sb="7" eb="9">
      <t>ナイケイ</t>
    </rPh>
    <phoneticPr fontId="1"/>
  </si>
  <si>
    <t>安全弁のど部の断面積(mm2)</t>
    <rPh sb="0" eb="3">
      <t>アンゼンベン</t>
    </rPh>
    <rPh sb="5" eb="6">
      <t>ブ</t>
    </rPh>
    <rPh sb="7" eb="10">
      <t>ダンメンセキ</t>
    </rPh>
    <phoneticPr fontId="1"/>
  </si>
  <si>
    <t>安全弁吹出量(kg/h)</t>
    <rPh sb="0" eb="3">
      <t>アンゼンベン</t>
    </rPh>
    <rPh sb="3" eb="4">
      <t>スイ</t>
    </rPh>
    <rPh sb="4" eb="5">
      <t>デ</t>
    </rPh>
    <rPh sb="5" eb="6">
      <t>リョウ</t>
    </rPh>
    <phoneticPr fontId="1"/>
  </si>
  <si>
    <t>判定(Qm&gt;Gか？)</t>
    <rPh sb="0" eb="2">
      <t>ハンテイ</t>
    </rPh>
    <phoneticPr fontId="1"/>
  </si>
  <si>
    <t>注記</t>
    <rPh sb="0" eb="2">
      <t>チュウキ</t>
    </rPh>
    <phoneticPr fontId="1"/>
  </si>
  <si>
    <t>安全弁(蒸気用　（　揚程式：円錐座　）)</t>
    <phoneticPr fontId="1"/>
  </si>
  <si>
    <t>圧力容器構造規格 第64条1項，オ-(ア)、カ
JISB8210：1994 附属書,2,（1）、（2）</t>
    <phoneticPr fontId="1"/>
  </si>
  <si>
    <t>要チェック</t>
    <rPh sb="0" eb="1">
      <t>ヨウ</t>
    </rPh>
    <phoneticPr fontId="1"/>
  </si>
  <si>
    <t>リフト(mm)</t>
    <phoneticPr fontId="1"/>
  </si>
  <si>
    <t>吹出部の弁軸に対する角度(deg)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</si>
</sst>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2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76" fontId="5" fillId="2" borderId="9" xfId="0" applyNumberFormat="1" applyFont="1" applyFill="1" applyBorder="1" applyAlignment="1">
      <alignment horizontal="center" vertical="center" wrapText="1" shrinkToFit="1"/>
    </xf>
    <xf numFmtId="176" fontId="5" fillId="2" borderId="6" xfId="0" applyNumberFormat="1" applyFont="1" applyFill="1" applyBorder="1" applyAlignment="1">
      <alignment horizontal="center" vertical="center" wrapText="1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center" vertical="center" wrapText="1" shrinkToFit="1"/>
    </xf>
    <xf numFmtId="177" fontId="5" fillId="2" borderId="6" xfId="0" applyNumberFormat="1" applyFont="1" applyFill="1" applyBorder="1" applyAlignment="1">
      <alignment horizontal="center" vertical="center" wrapText="1" shrinkToFit="1"/>
    </xf>
    <xf numFmtId="177" fontId="5" fillId="2" borderId="10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137160</xdr:colOff>
      <xdr:row>5</xdr:row>
      <xdr:rowOff>45720</xdr:rowOff>
    </xdr:from>
    <xdr:ext cx="2538413" cy="324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FC16621-26E8-4A5D-A339-1094D4E5BC0E}"/>
                </a:ext>
              </a:extLst>
            </xdr:cNvPr>
            <xdr:cNvSpPr txBox="1"/>
          </xdr:nvSpPr>
          <xdr:spPr>
            <a:xfrm>
              <a:off x="1965960" y="845820"/>
              <a:ext cx="2538413" cy="32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/>
                      </a:rPr>
                      <m:t>𝐺</m:t>
                    </m:r>
                    <m:r>
                      <a:rPr kumimoji="1" lang="en-US" altLang="ja-JP" sz="1400" b="0" i="1">
                        <a:latin typeface="Cambria Math"/>
                      </a:rPr>
                      <m:t>=0.0028</m:t>
                    </m:r>
                    <m:r>
                      <a:rPr kumimoji="1" lang="en-US" altLang="ja-JP" sz="1400" b="0" i="1">
                        <a:latin typeface="Cambria Math"/>
                      </a:rPr>
                      <m:t>𝜈𝜌</m:t>
                    </m:r>
                    <m:sSup>
                      <m:s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𝑑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1965960" y="845820"/>
              <a:ext cx="2538413" cy="3249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1400" b="0" i="0">
                  <a:latin typeface="Cambria Math"/>
                </a:rPr>
                <a:t>𝐺=0.0028𝜈𝜌𝑑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1400" b="0" i="0">
                  <a:latin typeface="Cambria Math"/>
                </a:rPr>
                <a:t>2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7</xdr:col>
      <xdr:colOff>60960</xdr:colOff>
      <xdr:row>7</xdr:row>
      <xdr:rowOff>144780</xdr:rowOff>
    </xdr:from>
    <xdr:ext cx="3955676" cy="324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AC60D0D9-058A-41C5-AA2D-3D28F11B6EFF}"/>
                </a:ext>
              </a:extLst>
            </xdr:cNvPr>
            <xdr:cNvSpPr txBox="1"/>
          </xdr:nvSpPr>
          <xdr:spPr>
            <a:xfrm>
              <a:off x="1341120" y="1264920"/>
              <a:ext cx="3955676" cy="32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/>
                      </a:rPr>
                      <m:t>𝑄𝑚</m:t>
                    </m:r>
                    <m:r>
                      <a:rPr kumimoji="1" lang="en-US" altLang="ja-JP" sz="1400" b="0" i="1">
                        <a:latin typeface="Cambria Math"/>
                      </a:rPr>
                      <m:t>=5.246</m:t>
                    </m:r>
                    <m:r>
                      <a:rPr kumimoji="1" lang="en-US" altLang="ja-JP" sz="1400" b="0" i="1">
                        <a:latin typeface="Cambria Math"/>
                      </a:rPr>
                      <m:t>𝐶𝑘</m:t>
                    </m:r>
                    <m:sSup>
                      <m:s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𝑑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/>
                          </a:rPr>
                          <m:t>′</m:t>
                        </m:r>
                      </m:sup>
                    </m:sSup>
                    <m:r>
                      <a:rPr kumimoji="1" lang="en-US" altLang="ja-JP" sz="1400" b="0" i="1">
                        <a:latin typeface="Cambria Math"/>
                      </a:rPr>
                      <m:t>𝐴</m:t>
                    </m:r>
                    <m:d>
                      <m:d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+0.1</m:t>
                        </m:r>
                      </m:e>
                    </m:d>
                    <m:r>
                      <a:rPr kumimoji="1" lang="en-US" altLang="ja-JP" sz="1400" b="0" i="1">
                        <a:latin typeface="Cambria Math"/>
                      </a:rPr>
                      <m:t>×0.9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1341120" y="1264920"/>
              <a:ext cx="3955676" cy="3249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1400" b="0" i="0">
                  <a:latin typeface="Cambria Math"/>
                </a:rPr>
                <a:t>𝑄𝑚=5.246𝐶𝑘𝑑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1400" b="0" i="0">
                  <a:latin typeface="Cambria Math"/>
                </a:rPr>
                <a:t>′ 𝐴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400" b="0" i="0">
                  <a:latin typeface="Cambria Math"/>
                </a:rPr>
                <a:t>𝑃+0.1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/>
                </a:rPr>
                <a:t>×0.9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 editAs="oneCell">
    <xdr:from>
      <xdr:col>37</xdr:col>
      <xdr:colOff>0</xdr:colOff>
      <xdr:row>26</xdr:row>
      <xdr:rowOff>0</xdr:rowOff>
    </xdr:from>
    <xdr:to>
      <xdr:col>53</xdr:col>
      <xdr:colOff>152400</xdr:colOff>
      <xdr:row>69</xdr:row>
      <xdr:rowOff>91440</xdr:rowOff>
    </xdr:to>
    <xdr:pic>
      <xdr:nvPicPr>
        <xdr:cNvPr id="2052" name="image16.png">
          <a:extLst>
            <a:ext uri="{FF2B5EF4-FFF2-40B4-BE49-F238E27FC236}">
              <a16:creationId xmlns:a16="http://schemas.microsoft.com/office/drawing/2014/main" id="{31364280-B58F-4A84-BD97-C875295A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4160520"/>
          <a:ext cx="10721340" cy="697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F2980"/>
  <sheetViews>
    <sheetView tabSelected="1" view="pageBreakPreview" zoomScaleNormal="100" zoomScaleSheetLayoutView="100" workbookViewId="0">
      <selection activeCell="U61" sqref="U61"/>
    </sheetView>
  </sheetViews>
  <sheetFormatPr baseColWidth="10" defaultColWidth="2.6640625" defaultRowHeight="14"/>
  <cols>
    <col min="1" max="36" width="2.6640625" style="1" customWidth="1"/>
    <col min="37" max="37" width="2.6640625" style="2" customWidth="1"/>
    <col min="38" max="38" width="10.6640625" style="2" bestFit="1" customWidth="1"/>
    <col min="39" max="39" width="11.33203125" style="2" bestFit="1" customWidth="1"/>
    <col min="40" max="40" width="15.1640625" style="2" bestFit="1" customWidth="1"/>
    <col min="41" max="84" width="9" style="2" customWidth="1"/>
    <col min="85" max="16384" width="2.6640625" style="1"/>
  </cols>
  <sheetData>
    <row r="1" spans="3:42" ht="13" customHeight="1">
      <c r="AL1" s="3"/>
      <c r="AM1" s="4" t="s">
        <v>11</v>
      </c>
      <c r="AN1" s="4" t="s">
        <v>12</v>
      </c>
      <c r="AO1" s="4" t="s">
        <v>13</v>
      </c>
      <c r="AP1" s="5" t="s">
        <v>14</v>
      </c>
    </row>
    <row r="2" spans="3:42" ht="13" customHeight="1">
      <c r="C2" s="30" t="s">
        <v>39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L2" s="4" t="s">
        <v>15</v>
      </c>
      <c r="AM2" s="5" t="s">
        <v>16</v>
      </c>
      <c r="AN2" s="5" t="s">
        <v>16</v>
      </c>
      <c r="AO2" s="5" t="s">
        <v>17</v>
      </c>
      <c r="AP2" s="4" t="s">
        <v>17</v>
      </c>
    </row>
    <row r="3" spans="3:42" ht="13" customHeight="1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L3" s="4">
        <v>15</v>
      </c>
      <c r="AM3" s="4">
        <v>16.100000000000001</v>
      </c>
      <c r="AN3" s="4">
        <v>18.399999999999999</v>
      </c>
      <c r="AO3" s="4">
        <v>17.5</v>
      </c>
      <c r="AP3" s="6">
        <v>13</v>
      </c>
    </row>
    <row r="4" spans="3:42" ht="13" customHeight="1">
      <c r="C4" s="33" t="s">
        <v>40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L4" s="4">
        <v>20</v>
      </c>
      <c r="AM4" s="4">
        <v>21.6</v>
      </c>
      <c r="AN4" s="4">
        <v>23.9</v>
      </c>
      <c r="AO4" s="4">
        <v>23</v>
      </c>
      <c r="AP4" s="6">
        <v>16</v>
      </c>
    </row>
    <row r="5" spans="3:42" ht="13" customHeight="1">
      <c r="C5" s="3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L5" s="4">
        <v>25</v>
      </c>
      <c r="AM5" s="4">
        <v>27.6</v>
      </c>
      <c r="AN5" s="4">
        <v>30.7</v>
      </c>
      <c r="AO5" s="4">
        <v>28.4</v>
      </c>
      <c r="AP5" s="6">
        <v>20</v>
      </c>
    </row>
    <row r="6" spans="3:42" ht="13" customHeight="1"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L6" s="4">
        <v>32</v>
      </c>
      <c r="AM6" s="4">
        <v>35.700000000000003</v>
      </c>
      <c r="AN6" s="4">
        <v>39.4</v>
      </c>
      <c r="AO6" s="4">
        <v>37.1</v>
      </c>
      <c r="AP6" s="6">
        <v>25</v>
      </c>
    </row>
    <row r="7" spans="3:42" ht="13" customHeight="1"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L7" s="4">
        <v>40</v>
      </c>
      <c r="AM7" s="4">
        <v>41.6</v>
      </c>
      <c r="AN7" s="4">
        <v>45.3</v>
      </c>
      <c r="AO7" s="4">
        <v>43</v>
      </c>
      <c r="AP7" s="6">
        <v>31</v>
      </c>
    </row>
    <row r="8" spans="3:42" ht="13" customHeight="1"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  <c r="AL8" s="4">
        <v>50</v>
      </c>
      <c r="AM8" s="4">
        <v>52.9</v>
      </c>
      <c r="AN8" s="4">
        <v>57.2</v>
      </c>
      <c r="AO8" s="4">
        <v>54.9</v>
      </c>
      <c r="AP8" s="6">
        <v>40</v>
      </c>
    </row>
    <row r="9" spans="3:42" ht="13" customHeight="1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L9" s="4">
        <v>65</v>
      </c>
      <c r="AM9" s="4">
        <v>67.900000000000006</v>
      </c>
      <c r="AN9" s="4">
        <v>72.099999999999994</v>
      </c>
      <c r="AO9" s="4">
        <v>70.3</v>
      </c>
      <c r="AP9" s="6">
        <v>51</v>
      </c>
    </row>
    <row r="10" spans="3:42" ht="13" customHeight="1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L10" s="4">
        <v>80</v>
      </c>
      <c r="AM10" s="4">
        <v>80.7</v>
      </c>
      <c r="AN10" s="4">
        <v>84.9</v>
      </c>
      <c r="AO10" s="4">
        <v>83.1</v>
      </c>
      <c r="AP10" s="6">
        <v>67</v>
      </c>
    </row>
    <row r="11" spans="3:42" ht="13" customHeight="1"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L11" s="4">
        <v>90</v>
      </c>
      <c r="AM11" s="4">
        <v>93.2</v>
      </c>
      <c r="AN11" s="4">
        <v>97.4</v>
      </c>
      <c r="AO11" s="4">
        <v>95.6</v>
      </c>
      <c r="AP11" s="6">
        <v>77</v>
      </c>
    </row>
    <row r="12" spans="3:42" ht="13" customHeight="1">
      <c r="C12" s="13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5"/>
      <c r="AE12" s="16"/>
      <c r="AF12" s="14"/>
      <c r="AG12" s="14"/>
      <c r="AH12" s="14"/>
      <c r="AL12" s="4">
        <v>100</v>
      </c>
      <c r="AM12" s="4">
        <v>105.3</v>
      </c>
      <c r="AN12" s="4">
        <v>110.1</v>
      </c>
      <c r="AO12" s="4">
        <v>108.3</v>
      </c>
      <c r="AP12" s="6">
        <v>100</v>
      </c>
    </row>
    <row r="13" spans="3:42" ht="13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4"/>
      <c r="AD13" s="15"/>
      <c r="AE13" s="16"/>
      <c r="AF13" s="14"/>
      <c r="AG13" s="14"/>
      <c r="AH13" s="14"/>
      <c r="AL13" s="4">
        <v>125</v>
      </c>
      <c r="AM13" s="4">
        <v>130.80000000000001</v>
      </c>
      <c r="AN13" s="4">
        <v>134.19999999999999</v>
      </c>
      <c r="AO13" s="4">
        <v>133</v>
      </c>
      <c r="AP13" s="6">
        <v>125</v>
      </c>
    </row>
    <row r="14" spans="3:42" ht="13" customHeight="1">
      <c r="C14" s="13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6"/>
      <c r="AF14" s="14"/>
      <c r="AG14" s="14"/>
      <c r="AH14" s="14"/>
      <c r="AL14" s="4">
        <v>150</v>
      </c>
      <c r="AM14" s="4">
        <v>155.19999999999999</v>
      </c>
      <c r="AN14" s="4">
        <v>159.6</v>
      </c>
      <c r="AO14" s="4">
        <v>158.4</v>
      </c>
      <c r="AP14" s="6">
        <v>146</v>
      </c>
    </row>
    <row r="15" spans="3:42" ht="13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6"/>
      <c r="AF15" s="14"/>
      <c r="AG15" s="14"/>
      <c r="AH15" s="14"/>
      <c r="AL15" s="4">
        <v>175</v>
      </c>
      <c r="AM15" s="4">
        <v>180.1</v>
      </c>
      <c r="AN15" s="7" t="s">
        <v>20</v>
      </c>
      <c r="AO15" s="7" t="s">
        <v>20</v>
      </c>
      <c r="AP15" s="6">
        <v>194</v>
      </c>
    </row>
    <row r="16" spans="3:42" ht="13" customHeight="1">
      <c r="C16" s="13" t="s">
        <v>21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6"/>
      <c r="AF16" s="14"/>
      <c r="AG16" s="14"/>
      <c r="AH16" s="14"/>
      <c r="AL16" s="4">
        <v>200</v>
      </c>
      <c r="AM16" s="4">
        <v>204.7</v>
      </c>
      <c r="AN16" s="4">
        <v>210.7</v>
      </c>
      <c r="AO16" s="4">
        <v>208.3</v>
      </c>
      <c r="AP16" s="6">
        <v>240</v>
      </c>
    </row>
    <row r="17" spans="3:42" ht="13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6"/>
      <c r="AF17" s="14"/>
      <c r="AG17" s="14"/>
      <c r="AH17" s="14"/>
      <c r="AL17" s="4">
        <v>225</v>
      </c>
      <c r="AM17" s="4">
        <v>229.4</v>
      </c>
      <c r="AN17" s="7" t="s">
        <v>20</v>
      </c>
      <c r="AO17" s="7" t="s">
        <v>20</v>
      </c>
      <c r="AP17" s="6">
        <v>286</v>
      </c>
    </row>
    <row r="18" spans="3:42" ht="13" customHeight="1">
      <c r="C18" s="13" t="s">
        <v>1</v>
      </c>
      <c r="D18" s="13"/>
      <c r="E18" s="13"/>
      <c r="F18" s="23" t="s">
        <v>22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4"/>
      <c r="AB18" s="14"/>
      <c r="AC18" s="14"/>
      <c r="AD18" s="15"/>
      <c r="AE18" s="16"/>
      <c r="AF18" s="14"/>
      <c r="AG18" s="14"/>
      <c r="AH18" s="14"/>
      <c r="AL18" s="4">
        <v>250</v>
      </c>
      <c r="AM18" s="4">
        <v>254.2</v>
      </c>
      <c r="AN18" s="4">
        <v>260.60000000000002</v>
      </c>
      <c r="AO18" s="4">
        <v>259.39999999999998</v>
      </c>
      <c r="AP18" s="7" t="s">
        <v>20</v>
      </c>
    </row>
    <row r="19" spans="3:42" ht="13" customHeight="1">
      <c r="C19" s="13"/>
      <c r="D19" s="13"/>
      <c r="E19" s="1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4"/>
      <c r="AB19" s="14"/>
      <c r="AC19" s="14"/>
      <c r="AD19" s="15"/>
      <c r="AE19" s="16"/>
      <c r="AF19" s="14"/>
      <c r="AG19" s="14"/>
      <c r="AH19" s="14"/>
      <c r="AL19" s="4">
        <v>300</v>
      </c>
      <c r="AM19" s="4">
        <v>304.7</v>
      </c>
      <c r="AN19" s="4">
        <v>310.5</v>
      </c>
      <c r="AO19" s="4">
        <v>309.5</v>
      </c>
      <c r="AP19" s="7" t="s">
        <v>20</v>
      </c>
    </row>
    <row r="20" spans="3:42" ht="13" customHeight="1">
      <c r="C20" s="13" t="s">
        <v>2</v>
      </c>
      <c r="D20" s="13"/>
      <c r="E20" s="13"/>
      <c r="F20" s="13" t="s">
        <v>23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6"/>
      <c r="AF20" s="14"/>
      <c r="AG20" s="14"/>
      <c r="AH20" s="14"/>
      <c r="AL20" s="4">
        <v>350</v>
      </c>
      <c r="AM20" s="4">
        <v>339.8</v>
      </c>
      <c r="AN20" s="7" t="s">
        <v>20</v>
      </c>
      <c r="AO20" s="7" t="s">
        <v>20</v>
      </c>
      <c r="AP20" s="7" t="s">
        <v>20</v>
      </c>
    </row>
    <row r="21" spans="3:42" ht="13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6"/>
      <c r="AF21" s="14"/>
      <c r="AG21" s="14"/>
      <c r="AH21" s="14"/>
      <c r="AL21" s="4">
        <v>400</v>
      </c>
      <c r="AM21" s="4">
        <v>390.6</v>
      </c>
      <c r="AN21" s="7" t="s">
        <v>20</v>
      </c>
      <c r="AO21" s="7" t="s">
        <v>20</v>
      </c>
      <c r="AP21" s="7" t="s">
        <v>20</v>
      </c>
    </row>
    <row r="22" spans="3:42" ht="13" customHeight="1">
      <c r="C22" s="13"/>
      <c r="D22" s="13"/>
      <c r="E22" s="13"/>
      <c r="F22" s="13" t="s">
        <v>24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7"/>
      <c r="AC22" s="27"/>
      <c r="AD22" s="28"/>
      <c r="AE22" s="29"/>
      <c r="AF22" s="27"/>
      <c r="AG22" s="27"/>
      <c r="AH22" s="27"/>
      <c r="AL22" s="4">
        <v>450</v>
      </c>
      <c r="AM22" s="4">
        <v>441.4</v>
      </c>
      <c r="AN22" s="7" t="s">
        <v>20</v>
      </c>
      <c r="AO22" s="7" t="s">
        <v>20</v>
      </c>
      <c r="AP22" s="7" t="s">
        <v>20</v>
      </c>
    </row>
    <row r="23" spans="3:42" ht="13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7"/>
      <c r="AC23" s="27"/>
      <c r="AD23" s="28"/>
      <c r="AE23" s="29"/>
      <c r="AF23" s="27"/>
      <c r="AG23" s="27"/>
      <c r="AH23" s="27"/>
      <c r="AL23" s="4">
        <v>500</v>
      </c>
      <c r="AM23" s="4">
        <v>492.2</v>
      </c>
      <c r="AN23" s="7" t="s">
        <v>20</v>
      </c>
      <c r="AO23" s="7" t="s">
        <v>20</v>
      </c>
      <c r="AP23" s="7" t="s">
        <v>20</v>
      </c>
    </row>
    <row r="24" spans="3:42" ht="13" customHeight="1">
      <c r="C24" s="13"/>
      <c r="D24" s="13"/>
      <c r="E24" s="13"/>
      <c r="F24" s="23" t="s">
        <v>25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4"/>
      <c r="AB24" s="14"/>
      <c r="AC24" s="14"/>
      <c r="AD24" s="15"/>
      <c r="AE24" s="16"/>
      <c r="AF24" s="14"/>
      <c r="AG24" s="14"/>
      <c r="AH24" s="14"/>
    </row>
    <row r="25" spans="3:42" ht="13" customHeight="1">
      <c r="C25" s="13"/>
      <c r="D25" s="13"/>
      <c r="E25" s="1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14"/>
      <c r="AB25" s="14"/>
      <c r="AC25" s="14"/>
      <c r="AD25" s="15"/>
      <c r="AE25" s="16"/>
      <c r="AF25" s="14"/>
      <c r="AG25" s="14"/>
      <c r="AH25" s="14"/>
    </row>
    <row r="26" spans="3:42" ht="13" customHeight="1">
      <c r="C26" s="13" t="s">
        <v>3</v>
      </c>
      <c r="D26" s="13"/>
      <c r="E26" s="13"/>
      <c r="F26" s="13" t="s">
        <v>26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0" t="str">
        <f>IFERROR(VLOOKUP(AA24,$AL$1:$AP$23,MATCH(AA22,$AL$1:$AP$1,0),FALSE),"0")</f>
        <v>0</v>
      </c>
      <c r="AB26" s="20"/>
      <c r="AC26" s="20"/>
      <c r="AD26" s="21"/>
      <c r="AE26" s="22" t="str">
        <f>IFERROR(VLOOKUP(AE24,$AL$1:$AP$23,MATCH(AE22,$AL$1:$AP$1,0),FALSE),"0")</f>
        <v>0</v>
      </c>
      <c r="AF26" s="20"/>
      <c r="AG26" s="20"/>
      <c r="AH26" s="20"/>
    </row>
    <row r="27" spans="3:42" ht="13" customHeigh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0"/>
      <c r="AB27" s="20"/>
      <c r="AC27" s="20"/>
      <c r="AD27" s="21"/>
      <c r="AE27" s="22"/>
      <c r="AF27" s="20"/>
      <c r="AG27" s="20"/>
      <c r="AH27" s="20"/>
    </row>
    <row r="28" spans="3:42" ht="13" customHeight="1">
      <c r="C28" s="13" t="s">
        <v>0</v>
      </c>
      <c r="D28" s="13"/>
      <c r="E28" s="13"/>
      <c r="F28" s="13" t="s">
        <v>27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7">
        <f>IFERROR(0.0028*AA18*AA20*AA26*AA26,"0")</f>
        <v>0</v>
      </c>
      <c r="AB28" s="17"/>
      <c r="AC28" s="17"/>
      <c r="AD28" s="18"/>
      <c r="AE28" s="19">
        <f>IFERROR(0.0028*AE18*AE20*AE26*AE26,"0")</f>
        <v>0</v>
      </c>
      <c r="AF28" s="17"/>
      <c r="AG28" s="17"/>
      <c r="AH28" s="17"/>
    </row>
    <row r="29" spans="3:42" ht="13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"/>
      <c r="AB29" s="17"/>
      <c r="AC29" s="17"/>
      <c r="AD29" s="18"/>
      <c r="AE29" s="19"/>
      <c r="AF29" s="17"/>
      <c r="AG29" s="17"/>
      <c r="AH29" s="17"/>
    </row>
    <row r="30" spans="3:42" ht="13" customHeight="1">
      <c r="C30" s="13" t="s">
        <v>28</v>
      </c>
      <c r="D30" s="13"/>
      <c r="E30" s="13"/>
      <c r="F30" s="23" t="s">
        <v>29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4"/>
      <c r="AB30" s="14"/>
      <c r="AC30" s="14"/>
      <c r="AD30" s="15"/>
      <c r="AE30" s="16"/>
      <c r="AF30" s="14"/>
      <c r="AG30" s="14"/>
      <c r="AH30" s="14"/>
    </row>
    <row r="31" spans="3:42" ht="13" customHeight="1">
      <c r="C31" s="13"/>
      <c r="D31" s="13"/>
      <c r="E31" s="1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14"/>
      <c r="AB31" s="14"/>
      <c r="AC31" s="14"/>
      <c r="AD31" s="15"/>
      <c r="AE31" s="16"/>
      <c r="AF31" s="14"/>
      <c r="AG31" s="14"/>
      <c r="AH31" s="14"/>
    </row>
    <row r="32" spans="3:42" ht="13" customHeight="1">
      <c r="C32" s="13" t="s">
        <v>5</v>
      </c>
      <c r="D32" s="13"/>
      <c r="E32" s="13"/>
      <c r="F32" s="13" t="s">
        <v>30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0" t="str">
        <f>IF(AA30&lt;&gt;0,IF(AA30&lt;0.1,AA30+0.02,AA30*1.03),"0")</f>
        <v>0</v>
      </c>
      <c r="AB32" s="20"/>
      <c r="AC32" s="20"/>
      <c r="AD32" s="21"/>
      <c r="AE32" s="22" t="str">
        <f>IF(AE30&lt;&gt;0,IF(AE30&lt;0.1,AE30+0.02,AE30*1.03),"0")</f>
        <v>0</v>
      </c>
      <c r="AF32" s="20"/>
      <c r="AG32" s="20"/>
      <c r="AH32" s="20"/>
    </row>
    <row r="33" spans="3:35" ht="13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0"/>
      <c r="AB33" s="20"/>
      <c r="AC33" s="20"/>
      <c r="AD33" s="21"/>
      <c r="AE33" s="22"/>
      <c r="AF33" s="20"/>
      <c r="AG33" s="20"/>
      <c r="AH33" s="20"/>
    </row>
    <row r="34" spans="3:35" ht="13" customHeight="1">
      <c r="C34" s="13" t="s">
        <v>6</v>
      </c>
      <c r="D34" s="13"/>
      <c r="E34" s="13"/>
      <c r="F34" s="13" t="s">
        <v>31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6"/>
      <c r="AF34" s="14"/>
      <c r="AG34" s="14"/>
      <c r="AH34" s="14"/>
    </row>
    <row r="35" spans="3:35" ht="13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6"/>
      <c r="AF35" s="14"/>
      <c r="AG35" s="14"/>
      <c r="AH35" s="14"/>
    </row>
    <row r="36" spans="3:35" ht="13" customHeight="1">
      <c r="C36" s="13" t="s">
        <v>32</v>
      </c>
      <c r="D36" s="13"/>
      <c r="E36" s="13"/>
      <c r="F36" s="23" t="s">
        <v>33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>
        <f>0.864</f>
        <v>0.86399999999999999</v>
      </c>
      <c r="AB36" s="24"/>
      <c r="AC36" s="24"/>
      <c r="AD36" s="25"/>
      <c r="AE36" s="26">
        <f>0.864</f>
        <v>0.86399999999999999</v>
      </c>
      <c r="AF36" s="24"/>
      <c r="AG36" s="24"/>
      <c r="AH36" s="24"/>
      <c r="AI36" s="1" t="s">
        <v>41</v>
      </c>
    </row>
    <row r="37" spans="3:35" ht="13" customHeight="1">
      <c r="C37" s="13"/>
      <c r="D37" s="13"/>
      <c r="E37" s="1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4"/>
      <c r="AC37" s="24"/>
      <c r="AD37" s="25"/>
      <c r="AE37" s="26"/>
      <c r="AF37" s="24"/>
      <c r="AG37" s="24"/>
      <c r="AH37" s="24"/>
    </row>
    <row r="38" spans="3:35" ht="13" customHeight="1">
      <c r="C38" s="13" t="s">
        <v>7</v>
      </c>
      <c r="D38" s="13"/>
      <c r="E38" s="13"/>
      <c r="F38" s="13" t="s">
        <v>34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6"/>
      <c r="AF38" s="14"/>
      <c r="AG38" s="14"/>
      <c r="AH38" s="14"/>
    </row>
    <row r="39" spans="3:35" ht="13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6"/>
      <c r="AF39" s="14"/>
      <c r="AG39" s="14"/>
      <c r="AH39" s="14"/>
    </row>
    <row r="40" spans="3:35" ht="13" customHeight="1">
      <c r="C40" s="13" t="s">
        <v>8</v>
      </c>
      <c r="D40" s="13"/>
      <c r="E40" s="13"/>
      <c r="F40" s="13" t="s">
        <v>42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6"/>
      <c r="AF40" s="14"/>
      <c r="AG40" s="14"/>
      <c r="AH40" s="14"/>
    </row>
    <row r="41" spans="3:35" ht="13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6"/>
      <c r="AF41" s="14"/>
      <c r="AG41" s="14"/>
      <c r="AH41" s="14"/>
    </row>
    <row r="42" spans="3:35" ht="13" customHeight="1">
      <c r="C42" s="13" t="s">
        <v>9</v>
      </c>
      <c r="D42" s="13"/>
      <c r="E42" s="13"/>
      <c r="F42" s="13" t="s">
        <v>43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  <c r="AB42" s="14"/>
      <c r="AC42" s="14"/>
      <c r="AD42" s="15"/>
      <c r="AE42" s="16"/>
      <c r="AF42" s="14"/>
      <c r="AG42" s="14"/>
      <c r="AH42" s="14"/>
    </row>
    <row r="43" spans="3:35" ht="13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5"/>
      <c r="AE43" s="16"/>
      <c r="AF43" s="14"/>
      <c r="AG43" s="14"/>
      <c r="AH43" s="14"/>
    </row>
    <row r="44" spans="3:35" ht="13" customHeight="1">
      <c r="C44" s="13" t="s">
        <v>10</v>
      </c>
      <c r="D44" s="13"/>
      <c r="E44" s="13"/>
      <c r="F44" s="13" t="s">
        <v>35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7">
        <f>AA38*AA40*SIN(AA42*(PI()/180))</f>
        <v>0</v>
      </c>
      <c r="AB44" s="17"/>
      <c r="AC44" s="17"/>
      <c r="AD44" s="18"/>
      <c r="AE44" s="19">
        <f>AE38*AE40*SIN(AE42*(PI()/180))</f>
        <v>0</v>
      </c>
      <c r="AF44" s="17"/>
      <c r="AG44" s="17"/>
      <c r="AH44" s="17"/>
    </row>
    <row r="45" spans="3:35" ht="13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7"/>
      <c r="AB45" s="17"/>
      <c r="AC45" s="17"/>
      <c r="AD45" s="18"/>
      <c r="AE45" s="19"/>
      <c r="AF45" s="17"/>
      <c r="AG45" s="17"/>
      <c r="AH45" s="17"/>
    </row>
    <row r="46" spans="3:35" ht="13" customHeight="1">
      <c r="C46" s="13" t="s">
        <v>4</v>
      </c>
      <c r="D46" s="13"/>
      <c r="E46" s="13"/>
      <c r="F46" s="13" t="s">
        <v>36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7">
        <f>5.246*AA34*AA36*AA44*(AA32+0.1)*0.9</f>
        <v>0</v>
      </c>
      <c r="AB46" s="17"/>
      <c r="AC46" s="17"/>
      <c r="AD46" s="18"/>
      <c r="AE46" s="19">
        <f>5.246*AE34*AE36*AE44*(AE32+0.1)*0.9</f>
        <v>0</v>
      </c>
      <c r="AF46" s="17"/>
      <c r="AG46" s="17"/>
      <c r="AH46" s="17"/>
    </row>
    <row r="47" spans="3:35" ht="13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7"/>
      <c r="AB47" s="17"/>
      <c r="AC47" s="17"/>
      <c r="AD47" s="18"/>
      <c r="AE47" s="19"/>
      <c r="AF47" s="17"/>
      <c r="AG47" s="17"/>
      <c r="AH47" s="17"/>
    </row>
    <row r="48" spans="3:35" ht="13" customHeight="1">
      <c r="C48" s="13" t="s">
        <v>37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0" t="str">
        <f>IF(AA46&gt;AA28,"○","×")</f>
        <v>×</v>
      </c>
      <c r="AB48" s="20"/>
      <c r="AC48" s="20"/>
      <c r="AD48" s="21"/>
      <c r="AE48" s="22" t="str">
        <f>IF(AE46&gt;AE28,"○","×")</f>
        <v>×</v>
      </c>
      <c r="AF48" s="20"/>
      <c r="AG48" s="20"/>
      <c r="AH48" s="20"/>
    </row>
    <row r="49" spans="3:34" ht="13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0"/>
      <c r="AB49" s="20"/>
      <c r="AC49" s="20"/>
      <c r="AD49" s="21"/>
      <c r="AE49" s="22"/>
      <c r="AF49" s="20"/>
      <c r="AG49" s="20"/>
      <c r="AH49" s="20"/>
    </row>
    <row r="50" spans="3:34" ht="13" customHeight="1">
      <c r="C50" s="8" t="s">
        <v>38</v>
      </c>
      <c r="AH50" s="9"/>
    </row>
    <row r="51" spans="3:34" ht="13" customHeight="1">
      <c r="C51" s="8"/>
      <c r="AH51" s="9"/>
    </row>
    <row r="52" spans="3:34" ht="13" customHeight="1">
      <c r="C52" s="8"/>
      <c r="AH52" s="9"/>
    </row>
    <row r="53" spans="3:34" ht="13" customHeight="1">
      <c r="C53" s="8"/>
      <c r="AH53" s="9"/>
    </row>
    <row r="54" spans="3:34" ht="13" customHeight="1">
      <c r="C54" s="8"/>
      <c r="AH54" s="9"/>
    </row>
    <row r="55" spans="3:34" ht="13" customHeight="1">
      <c r="C55" s="8"/>
      <c r="AH55" s="9"/>
    </row>
    <row r="56" spans="3:34" ht="13" customHeight="1">
      <c r="C56" s="8"/>
      <c r="AH56" s="9"/>
    </row>
    <row r="57" spans="3:34" ht="13" customHeight="1">
      <c r="C57" s="8"/>
      <c r="AH57" s="9"/>
    </row>
    <row r="58" spans="3:34" ht="13" customHeight="1">
      <c r="C58" s="8"/>
      <c r="AH58" s="9"/>
    </row>
    <row r="59" spans="3:34" ht="13" customHeight="1">
      <c r="C59" s="8"/>
      <c r="AH59" s="9"/>
    </row>
    <row r="60" spans="3:34" ht="13" customHeight="1">
      <c r="C60" s="8"/>
      <c r="AH60" s="9"/>
    </row>
    <row r="61" spans="3:34" ht="13" customHeight="1">
      <c r="C61" s="8"/>
      <c r="AH61" s="9"/>
    </row>
    <row r="62" spans="3:34" ht="13" customHeight="1">
      <c r="C62" s="8"/>
      <c r="AH62" s="9"/>
    </row>
    <row r="63" spans="3:34" ht="13" customHeight="1">
      <c r="C63" s="8"/>
      <c r="AH63" s="9"/>
    </row>
    <row r="64" spans="3:34" ht="13" customHeight="1">
      <c r="C64" s="8"/>
      <c r="AH64" s="9"/>
    </row>
    <row r="65" spans="3:34" ht="13" customHeight="1">
      <c r="C65" s="8"/>
      <c r="AH65" s="9"/>
    </row>
    <row r="66" spans="3:34" ht="13" customHeight="1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3:34" ht="13" customHeight="1"/>
    <row r="68" spans="3:34" ht="13" customHeight="1"/>
    <row r="69" spans="3:34" ht="13" customHeight="1"/>
    <row r="70" spans="3:34" ht="13" customHeight="1"/>
    <row r="71" spans="3:34" ht="13" customHeight="1"/>
    <row r="72" spans="3:34" ht="13" customHeight="1"/>
    <row r="73" spans="3:34" ht="13" customHeight="1"/>
    <row r="74" spans="3:34" ht="13" customHeight="1"/>
    <row r="75" spans="3:34" ht="13" customHeight="1"/>
    <row r="76" spans="3:34" ht="13" customHeight="1"/>
    <row r="77" spans="3:34" ht="13" customHeight="1"/>
    <row r="78" spans="3:34" ht="13" customHeight="1"/>
    <row r="79" spans="3:34" ht="13" customHeight="1"/>
    <row r="80" spans="3:34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75">
    <mergeCell ref="C2:AH3"/>
    <mergeCell ref="C4:AH5"/>
    <mergeCell ref="C6:AH11"/>
    <mergeCell ref="C12:Z13"/>
    <mergeCell ref="AA12:AD13"/>
    <mergeCell ref="AE12:AH13"/>
    <mergeCell ref="C14:Z15"/>
    <mergeCell ref="AA14:AD15"/>
    <mergeCell ref="AE14:AH15"/>
    <mergeCell ref="C16:Z17"/>
    <mergeCell ref="AA16:AD17"/>
    <mergeCell ref="AE16:AH17"/>
    <mergeCell ref="C18:E19"/>
    <mergeCell ref="F18:Z19"/>
    <mergeCell ref="AA18:AD19"/>
    <mergeCell ref="AE18:AH19"/>
    <mergeCell ref="C20:E21"/>
    <mergeCell ref="F20:Z21"/>
    <mergeCell ref="AA20:AD21"/>
    <mergeCell ref="AE20:AH21"/>
    <mergeCell ref="C22:E23"/>
    <mergeCell ref="F22:Z23"/>
    <mergeCell ref="AA22:AD23"/>
    <mergeCell ref="AE22:AH23"/>
    <mergeCell ref="C24:E25"/>
    <mergeCell ref="F24:Z25"/>
    <mergeCell ref="AA24:AD25"/>
    <mergeCell ref="AE24:AH25"/>
    <mergeCell ref="C26:E27"/>
    <mergeCell ref="F26:Z27"/>
    <mergeCell ref="AA26:AD27"/>
    <mergeCell ref="AE26:AH27"/>
    <mergeCell ref="C28:E29"/>
    <mergeCell ref="F28:Z29"/>
    <mergeCell ref="AA28:AD29"/>
    <mergeCell ref="AE28:AH29"/>
    <mergeCell ref="C30:E31"/>
    <mergeCell ref="F30:Z31"/>
    <mergeCell ref="AA30:AD31"/>
    <mergeCell ref="AE30:AH31"/>
    <mergeCell ref="C32:E33"/>
    <mergeCell ref="F32:Z33"/>
    <mergeCell ref="AA32:AD33"/>
    <mergeCell ref="AE32:AH33"/>
    <mergeCell ref="C34:E35"/>
    <mergeCell ref="F34:Z35"/>
    <mergeCell ref="AA34:AD35"/>
    <mergeCell ref="AE34:AH35"/>
    <mergeCell ref="C36:E37"/>
    <mergeCell ref="F36:Z37"/>
    <mergeCell ref="AA36:AD37"/>
    <mergeCell ref="AE36:AH37"/>
    <mergeCell ref="C42:E43"/>
    <mergeCell ref="F42:Z43"/>
    <mergeCell ref="AA42:AD43"/>
    <mergeCell ref="AE42:AH43"/>
    <mergeCell ref="C44:E45"/>
    <mergeCell ref="F44:Z45"/>
    <mergeCell ref="AA44:AD45"/>
    <mergeCell ref="AE44:AH45"/>
    <mergeCell ref="C46:E47"/>
    <mergeCell ref="F46:Z47"/>
    <mergeCell ref="AA46:AD47"/>
    <mergeCell ref="AE46:AH47"/>
    <mergeCell ref="C48:Z49"/>
    <mergeCell ref="AA48:AD49"/>
    <mergeCell ref="AE48:AH49"/>
    <mergeCell ref="C38:E39"/>
    <mergeCell ref="F38:Z39"/>
    <mergeCell ref="AA38:AD39"/>
    <mergeCell ref="AE38:AH39"/>
    <mergeCell ref="C40:E41"/>
    <mergeCell ref="F40:Z41"/>
    <mergeCell ref="AA40:AD41"/>
    <mergeCell ref="AE40:AH41"/>
  </mergeCells>
  <phoneticPr fontId="1"/>
  <dataValidations disablePrompts="1" count="2">
    <dataValidation type="list" allowBlank="1" showInputMessage="1" showErrorMessage="1" sqref="AA24:AH25" xr:uid="{00000000-0002-0000-0100-000000000000}">
      <formula1>$AL$3:$AL$23</formula1>
    </dataValidation>
    <dataValidation type="list" allowBlank="1" showInputMessage="1" showErrorMessage="1" sqref="AA22:AH23" xr:uid="{00000000-0002-0000-0100-000001000000}">
      <formula1>$AM$1:$AP$1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2021-11-02T03:20:04Z</cp:lastPrinted>
  <dcterms:created xsi:type="dcterms:W3CDTF">2003-08-29T02:24:10Z</dcterms:created>
  <dcterms:modified xsi:type="dcterms:W3CDTF">2021-11-06T21:57:44Z</dcterms:modified>
</cp:coreProperties>
</file>